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Лист1!$A$1:$I$76</definedName>
  </definedNames>
  <calcPr calcId="124519"/>
</workbook>
</file>

<file path=xl/calcChain.xml><?xml version="1.0" encoding="utf-8"?>
<calcChain xmlns="http://schemas.openxmlformats.org/spreadsheetml/2006/main">
  <c r="D53" i="1"/>
  <c r="E51"/>
  <c r="F51"/>
  <c r="G51"/>
  <c r="H51"/>
  <c r="I51"/>
  <c r="D51"/>
  <c r="E60"/>
  <c r="F60"/>
  <c r="G60"/>
  <c r="H60"/>
  <c r="I60"/>
  <c r="D60"/>
  <c r="E41"/>
  <c r="F41"/>
  <c r="G41"/>
  <c r="H41"/>
  <c r="I41"/>
  <c r="D41"/>
  <c r="E32"/>
  <c r="E33"/>
  <c r="E34"/>
  <c r="F32"/>
  <c r="F33"/>
  <c r="F34"/>
  <c r="G32"/>
  <c r="G33"/>
  <c r="G34"/>
  <c r="H32"/>
  <c r="H33"/>
  <c r="H34"/>
  <c r="I32"/>
  <c r="I33"/>
  <c r="I34"/>
  <c r="D32"/>
  <c r="D33"/>
  <c r="D34"/>
  <c r="E25"/>
  <c r="E26"/>
  <c r="F25"/>
  <c r="F26"/>
  <c r="G25"/>
  <c r="G26"/>
  <c r="H25"/>
  <c r="H26"/>
  <c r="I25"/>
  <c r="I26"/>
  <c r="D25"/>
  <c r="D26"/>
  <c r="E21"/>
  <c r="E22"/>
  <c r="F21"/>
  <c r="F22"/>
  <c r="G21"/>
  <c r="G22"/>
  <c r="H21"/>
  <c r="H22"/>
  <c r="I21"/>
  <c r="I22"/>
  <c r="D21"/>
  <c r="D22"/>
  <c r="E18"/>
  <c r="E42"/>
  <c r="F18"/>
  <c r="F42"/>
  <c r="G18"/>
  <c r="H18"/>
  <c r="H42"/>
  <c r="I18"/>
  <c r="I42"/>
  <c r="D18"/>
  <c r="D42"/>
  <c r="E16"/>
  <c r="F16"/>
  <c r="G16"/>
  <c r="H16"/>
  <c r="I16"/>
  <c r="D16"/>
  <c r="E11"/>
  <c r="E12"/>
  <c r="F11"/>
  <c r="F12"/>
  <c r="G11"/>
  <c r="G12"/>
  <c r="H11"/>
  <c r="H12"/>
  <c r="I11"/>
  <c r="I12"/>
  <c r="D11"/>
  <c r="D12"/>
  <c r="D8"/>
  <c r="E7"/>
  <c r="F7"/>
  <c r="D43"/>
  <c r="G42"/>
  <c r="G7"/>
  <c r="E8"/>
  <c r="E43"/>
  <c r="F8"/>
  <c r="F43"/>
  <c r="D9"/>
  <c r="D13"/>
  <c r="D19"/>
  <c r="D27"/>
  <c r="I19"/>
  <c r="I27"/>
  <c r="H19"/>
  <c r="H27"/>
  <c r="G19"/>
  <c r="G27"/>
  <c r="F19"/>
  <c r="F27"/>
  <c r="E19"/>
  <c r="E27"/>
  <c r="G8"/>
  <c r="G43"/>
  <c r="H7"/>
  <c r="D28"/>
  <c r="E9"/>
  <c r="E13"/>
  <c r="E28"/>
  <c r="F9"/>
  <c r="F13"/>
  <c r="F28"/>
  <c r="F44"/>
  <c r="D44"/>
  <c r="E44"/>
  <c r="H8"/>
  <c r="H43"/>
  <c r="I7"/>
  <c r="G9"/>
  <c r="G13"/>
  <c r="G28"/>
  <c r="G44"/>
  <c r="E45"/>
  <c r="E50"/>
  <c r="E53"/>
  <c r="E61"/>
  <c r="E64"/>
  <c r="F45"/>
  <c r="F50"/>
  <c r="F53"/>
  <c r="F61"/>
  <c r="F64"/>
  <c r="D45"/>
  <c r="D50"/>
  <c r="D61"/>
  <c r="D64"/>
  <c r="D65"/>
  <c r="E48"/>
  <c r="E65"/>
  <c r="F48"/>
  <c r="F65"/>
  <c r="G48"/>
  <c r="I8"/>
  <c r="I43"/>
  <c r="H9"/>
  <c r="H13"/>
  <c r="H28"/>
  <c r="G45"/>
  <c r="G50"/>
  <c r="G53"/>
  <c r="G61"/>
  <c r="G64"/>
  <c r="F46"/>
  <c r="H44"/>
  <c r="D46"/>
  <c r="E46"/>
  <c r="I9"/>
  <c r="I13"/>
  <c r="I28"/>
  <c r="I44"/>
  <c r="G46"/>
  <c r="H45"/>
  <c r="H46"/>
  <c r="H50"/>
  <c r="H53"/>
  <c r="H61"/>
  <c r="H64"/>
  <c r="I45"/>
  <c r="I50"/>
  <c r="I53"/>
  <c r="I61"/>
  <c r="I64"/>
  <c r="I46"/>
  <c r="G65"/>
  <c r="H48"/>
  <c r="H65"/>
  <c r="I48"/>
  <c r="I65"/>
</calcChain>
</file>

<file path=xl/sharedStrings.xml><?xml version="1.0" encoding="utf-8"?>
<sst xmlns="http://schemas.openxmlformats.org/spreadsheetml/2006/main" count="119" uniqueCount="119">
  <si>
    <t>Выручка с НДС</t>
  </si>
  <si>
    <t>Выручка без НДС</t>
  </si>
  <si>
    <t>Прочие доходы от ОД с НДС</t>
  </si>
  <si>
    <t>стр.1*18/118</t>
  </si>
  <si>
    <t>стр.1-стр.2</t>
  </si>
  <si>
    <t>стр. 4*18/118</t>
  </si>
  <si>
    <t>Прочие доходы от ОД без НДС</t>
  </si>
  <si>
    <t>стр. 4-стр.5</t>
  </si>
  <si>
    <t>Всего доходы от ОД без НДС</t>
  </si>
  <si>
    <t>стр.3+стр.6</t>
  </si>
  <si>
    <t>Оплата труда</t>
  </si>
  <si>
    <t xml:space="preserve">Налоги на фонд оплаты труда </t>
  </si>
  <si>
    <t>стр.8*0,202 (пример)</t>
  </si>
  <si>
    <t>Материалы с НДС</t>
  </si>
  <si>
    <t>10</t>
  </si>
  <si>
    <t>Материалы без НДС</t>
  </si>
  <si>
    <t>стр. 10*18/118</t>
  </si>
  <si>
    <t>стр.10-стр.11</t>
  </si>
  <si>
    <t>Коммунальные услуги с НДС</t>
  </si>
  <si>
    <t>Коммунальные услуги без НДС</t>
  </si>
  <si>
    <t>13</t>
  </si>
  <si>
    <t>стр.13*18/118</t>
  </si>
  <si>
    <t>стр.13-стр.14</t>
  </si>
  <si>
    <t>Амортизация+прочие неденежные расходы</t>
  </si>
  <si>
    <t>16</t>
  </si>
  <si>
    <t>17</t>
  </si>
  <si>
    <t>Прочие оп. расходы с НДС (расходы, которые составляют не более 5% от общих оп. расходов)</t>
  </si>
  <si>
    <t>НДС на материалы</t>
  </si>
  <si>
    <t>НДС на прочие доходы от ОД</t>
  </si>
  <si>
    <t>НДС на выручку</t>
  </si>
  <si>
    <t>НДС на прочие оп. расходы</t>
  </si>
  <si>
    <t>стр. 17*18/118</t>
  </si>
  <si>
    <t>Прочие оп. расходы без НДС</t>
  </si>
  <si>
    <t>стр.17-стр.18</t>
  </si>
  <si>
    <t>стр.8+стр.9+стр.12+стр.15+стр.16+стр.19</t>
  </si>
  <si>
    <t>Всего оп. расходы</t>
  </si>
  <si>
    <t>стр.7-стр.20</t>
  </si>
  <si>
    <t>ДОХОДЫ ОТ ОПЕРАЦИОННОЙ ДЕЯТЕЛЬНОСТИ</t>
  </si>
  <si>
    <t>ОПЕРАЦИОННЫЕ РАСХОДЫ</t>
  </si>
  <si>
    <t>ПРОЧИЕ ДОХОДЫ (доходы от инвестиционной и финансовой деятельности)</t>
  </si>
  <si>
    <t>проценты к получению</t>
  </si>
  <si>
    <t>22</t>
  </si>
  <si>
    <t>тыс. руб.</t>
  </si>
  <si>
    <t>доходы от реализации ОС с НДС</t>
  </si>
  <si>
    <t>23</t>
  </si>
  <si>
    <t>стр.23*18/118</t>
  </si>
  <si>
    <t>НДС на доходы от реализации ОС</t>
  </si>
  <si>
    <t>стр.23-стр.24</t>
  </si>
  <si>
    <t>доходы от реализации ОС без НДС</t>
  </si>
  <si>
    <t>ПРОЧИЕ РАСХОДЫ (расходы от инвестиционной и финансовой деятельности)</t>
  </si>
  <si>
    <t>расходы по выбытию ОС (остаточная стоимость реализуемого ОС)</t>
  </si>
  <si>
    <t>27</t>
  </si>
  <si>
    <t>налог на имущество</t>
  </si>
  <si>
    <t>28</t>
  </si>
  <si>
    <t>НДС к возмещению</t>
  </si>
  <si>
    <t>стр.11+стр.14+стр.18</t>
  </si>
  <si>
    <t>НДС на ком. услуги</t>
  </si>
  <si>
    <t>НДС к оплате</t>
  </si>
  <si>
    <t>ОПЕРАЦИОННАЯ ПРИБЫЛЬ</t>
  </si>
  <si>
    <t>ПРИБЫЛЬ ДО НАЛОГООБЛАЖЕНИЯ</t>
  </si>
  <si>
    <t>29</t>
  </si>
  <si>
    <t>Всего прочие доходы без НДС</t>
  </si>
  <si>
    <t>стр.22+стр.25</t>
  </si>
  <si>
    <t>Всего прочие расходы без НДС</t>
  </si>
  <si>
    <t>30</t>
  </si>
  <si>
    <t>Налог на прибыль</t>
  </si>
  <si>
    <t>ЧИСТАЯ ПРИБЫЛЬ</t>
  </si>
  <si>
    <t>РАСЧЕТ ДЕНЕЖНЫХ ПОТОКОВ</t>
  </si>
  <si>
    <t>Увеличение оборотного капитала</t>
  </si>
  <si>
    <t>ЧИСТЫЙ ДЕНЕЖНЫЙ ПОТОК (ЧДП) ОТ ОПЕРАЦИОННОЙ ДЕЯТЕЛЬНОСТИ</t>
  </si>
  <si>
    <t>Капитальные (инвестиционные) доходы</t>
  </si>
  <si>
    <t>Капитальные (инвестиционные) расходы</t>
  </si>
  <si>
    <t xml:space="preserve">ЧДП ПОСТАВЩИКАМ КАПИТАЛА </t>
  </si>
  <si>
    <t>Чистые заимствования (сумма заимствований-сумма погашений)</t>
  </si>
  <si>
    <t>ЧДП СОБСТВЕННИКАМ</t>
  </si>
  <si>
    <t>Дивиденды</t>
  </si>
  <si>
    <t>Чистые вливания собственников</t>
  </si>
  <si>
    <t>ЧДП ПРЕДПРИЯТИЯ</t>
  </si>
  <si>
    <t xml:space="preserve">Анализ прогнозных доходов-расходов предприятия на период ___________ </t>
  </si>
  <si>
    <t>2 кв. 2013 г.</t>
  </si>
  <si>
    <t>3 кв. 2013 г.</t>
  </si>
  <si>
    <t>4 кв. 2013 г.</t>
  </si>
  <si>
    <t>1 кв. 2014 г.</t>
  </si>
  <si>
    <t>2 кв. 2014 г.</t>
  </si>
  <si>
    <t>3 кв. 2014 г.</t>
  </si>
  <si>
    <t>Показатели</t>
  </si>
  <si>
    <t>Примечания:</t>
  </si>
  <si>
    <t xml:space="preserve">Руководитель </t>
  </si>
  <si>
    <t>_________________ /______________/</t>
  </si>
  <si>
    <t>2. Струткура доходов и расходов меняется в зависимости от специфики деятельности предприятия.</t>
  </si>
  <si>
    <t>3. Ставка налога указана для примера, она может меняться в связи с изменениями налогового законодательства и в зависимости от характеристик предприятия.</t>
  </si>
  <si>
    <t>4. По требованию ОАО "Инвестиционное агентство" клиент обязан представить более детальную расшифровку строк таблицы. Таблица может быть расширена на строки, наиболее полно отражающие особенности хозяйственной деятельности клиента.</t>
  </si>
  <si>
    <t>1. Данные, указаны в таблице, только для примера расчетов.</t>
  </si>
  <si>
    <t>Остаток денежных средств на начало периода</t>
  </si>
  <si>
    <t>Остаток денежных средств на конец периода</t>
  </si>
  <si>
    <t>5. Остаток денежных средств на начало периода может быть израсходован в течение периода и не переноситься в полном объеме на конец периода</t>
  </si>
  <si>
    <t>Средства, снятые с депозитного счета</t>
  </si>
  <si>
    <t>Вложения средств на депозит</t>
  </si>
  <si>
    <t>Выданные займы сторонним организациям</t>
  </si>
  <si>
    <t>проценты по займам и кредитам к уплате</t>
  </si>
  <si>
    <t>Привлеченные средства по кредитам (займам)</t>
  </si>
  <si>
    <t>Погашенные средства по кредитам (займам)</t>
  </si>
  <si>
    <t>погашение обязательств по финансовой аренде (лизинг) ОАО "Инвестиционное агентство"</t>
  </si>
  <si>
    <t>погашение обязательств по финансовой аренде (лизинг) другим организациям</t>
  </si>
  <si>
    <t>31</t>
  </si>
  <si>
    <t>стр.27+стр.28+стр.29+стр.30+стр.31</t>
  </si>
  <si>
    <t>стр.21+стр.26-стр.32</t>
  </si>
  <si>
    <t>стр.2+стр.5+стр.24-стр.33</t>
  </si>
  <si>
    <t>стр.35*0,2 (на текущий момент)</t>
  </si>
  <si>
    <t>стр.35-стр.36</t>
  </si>
  <si>
    <t>39</t>
  </si>
  <si>
    <t>стр.40+стр.41-стр.42+стр.22-стр.27-стр.28-стр.29</t>
  </si>
  <si>
    <t>Погашенные средства по займам сторонними организациями</t>
  </si>
  <si>
    <t>стр.45+стр.47+стр.48-стр.44-стр.46-стр.49</t>
  </si>
  <si>
    <t>стр.43+стр.50</t>
  </si>
  <si>
    <t>стр.51-стр.52+стр.53</t>
  </si>
  <si>
    <t>стр.38+стр.54</t>
  </si>
  <si>
    <t>стр.21+стр.16-стр.31-стр.36-стр.39</t>
  </si>
  <si>
    <t xml:space="preserve">стр.25-(текущая ставка налога на прибыль 0,2)*(стр.25-стр.30) </t>
  </si>
</sst>
</file>

<file path=xl/styles.xml><?xml version="1.0" encoding="utf-8"?>
<styleSheet xmlns="http://schemas.openxmlformats.org/spreadsheetml/2006/main">
  <numFmts count="1">
    <numFmt numFmtId="164" formatCode="#,##0.0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9F1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DCAD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left" wrapText="1"/>
    </xf>
    <xf numFmtId="0" fontId="0" fillId="0" borderId="1" xfId="0" applyNumberForma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wrapText="1"/>
    </xf>
    <xf numFmtId="0" fontId="0" fillId="5" borderId="1" xfId="0" applyFill="1" applyBorder="1"/>
    <xf numFmtId="164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/>
    <xf numFmtId="0" fontId="3" fillId="0" borderId="0" xfId="0" applyFont="1"/>
    <xf numFmtId="0" fontId="1" fillId="0" borderId="0" xfId="0" applyFont="1" applyAlignme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164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 wrapText="1"/>
    </xf>
    <xf numFmtId="16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wrapText="1"/>
    </xf>
    <xf numFmtId="164" fontId="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view="pageBreakPreview" topLeftCell="A59" zoomScale="90" zoomScaleSheetLayoutView="90" workbookViewId="0">
      <selection activeCell="D65" sqref="D65"/>
    </sheetView>
  </sheetViews>
  <sheetFormatPr defaultRowHeight="15"/>
  <cols>
    <col min="1" max="1" width="4" bestFit="1" customWidth="1"/>
    <col min="2" max="2" width="20.140625" customWidth="1"/>
    <col min="3" max="3" width="29.42578125" customWidth="1"/>
    <col min="4" max="4" width="13.140625" bestFit="1" customWidth="1"/>
    <col min="5" max="8" width="12.5703125" bestFit="1" customWidth="1"/>
    <col min="9" max="9" width="12.7109375" bestFit="1" customWidth="1"/>
    <col min="10" max="10" width="31.140625" bestFit="1" customWidth="1"/>
  </cols>
  <sheetData>
    <row r="1" spans="1:11" ht="18">
      <c r="A1" s="60" t="s">
        <v>78</v>
      </c>
      <c r="B1" s="60"/>
      <c r="C1" s="60"/>
      <c r="D1" s="60"/>
      <c r="E1" s="60"/>
      <c r="F1" s="60"/>
      <c r="G1" s="60"/>
      <c r="H1" s="60"/>
      <c r="I1" s="60"/>
    </row>
    <row r="3" spans="1:11">
      <c r="H3" s="64" t="s">
        <v>42</v>
      </c>
      <c r="I3" s="64"/>
    </row>
    <row r="5" spans="1:11">
      <c r="A5" s="65" t="s">
        <v>85</v>
      </c>
      <c r="B5" s="66"/>
      <c r="C5" s="67"/>
      <c r="D5" s="31" t="s">
        <v>79</v>
      </c>
      <c r="E5" s="31" t="s">
        <v>80</v>
      </c>
      <c r="F5" s="31" t="s">
        <v>81</v>
      </c>
      <c r="G5" s="31" t="s">
        <v>82</v>
      </c>
      <c r="H5" s="31" t="s">
        <v>83</v>
      </c>
      <c r="I5" s="31" t="s">
        <v>84</v>
      </c>
    </row>
    <row r="6" spans="1:11">
      <c r="A6" s="62" t="s">
        <v>37</v>
      </c>
      <c r="B6" s="62"/>
      <c r="C6" s="62"/>
      <c r="D6" s="62"/>
      <c r="E6" s="62"/>
      <c r="F6" s="62"/>
      <c r="G6" s="62"/>
      <c r="H6" s="62"/>
      <c r="I6" s="62"/>
    </row>
    <row r="7" spans="1:11">
      <c r="A7" s="17">
        <v>1</v>
      </c>
      <c r="B7" s="17">
        <v>1</v>
      </c>
      <c r="C7" s="9" t="s">
        <v>0</v>
      </c>
      <c r="D7" s="32">
        <v>1180</v>
      </c>
      <c r="E7" s="32">
        <f>D7*1.01</f>
        <v>1191.8</v>
      </c>
      <c r="F7" s="32">
        <f>E7*1.01</f>
        <v>1203.7180000000001</v>
      </c>
      <c r="G7" s="32">
        <f>F7*1.01</f>
        <v>1215.7551800000001</v>
      </c>
      <c r="H7" s="32">
        <f>G7*1.01</f>
        <v>1227.9127318000001</v>
      </c>
      <c r="I7" s="32">
        <f>H7*1.01</f>
        <v>1240.1918591180001</v>
      </c>
      <c r="J7" s="1"/>
      <c r="K7" s="1"/>
    </row>
    <row r="8" spans="1:11">
      <c r="A8" s="17">
        <v>2</v>
      </c>
      <c r="B8" s="17" t="s">
        <v>3</v>
      </c>
      <c r="C8" s="9" t="s">
        <v>29</v>
      </c>
      <c r="D8" s="32">
        <f t="shared" ref="D8:I8" si="0">D7*18/118</f>
        <v>180</v>
      </c>
      <c r="E8" s="32">
        <f t="shared" si="0"/>
        <v>181.79999999999998</v>
      </c>
      <c r="F8" s="32">
        <f t="shared" si="0"/>
        <v>183.61800000000002</v>
      </c>
      <c r="G8" s="32">
        <f t="shared" si="0"/>
        <v>185.45418000000001</v>
      </c>
      <c r="H8" s="32">
        <f t="shared" si="0"/>
        <v>187.3087218</v>
      </c>
      <c r="I8" s="32">
        <f t="shared" si="0"/>
        <v>189.18180901800002</v>
      </c>
      <c r="J8" s="1"/>
      <c r="K8" s="1"/>
    </row>
    <row r="9" spans="1:11">
      <c r="A9" s="17">
        <v>3</v>
      </c>
      <c r="B9" s="17" t="s">
        <v>4</v>
      </c>
      <c r="C9" s="9" t="s">
        <v>1</v>
      </c>
      <c r="D9" s="32">
        <f t="shared" ref="D9:I9" si="1">D7-D8</f>
        <v>1000</v>
      </c>
      <c r="E9" s="32">
        <f t="shared" si="1"/>
        <v>1010</v>
      </c>
      <c r="F9" s="32">
        <f t="shared" si="1"/>
        <v>1020.1</v>
      </c>
      <c r="G9" s="32">
        <f t="shared" si="1"/>
        <v>1030.3010000000002</v>
      </c>
      <c r="H9" s="32">
        <f t="shared" si="1"/>
        <v>1040.60401</v>
      </c>
      <c r="I9" s="32">
        <f t="shared" si="1"/>
        <v>1051.0100501000002</v>
      </c>
      <c r="J9" s="1"/>
      <c r="K9" s="1"/>
    </row>
    <row r="10" spans="1:11">
      <c r="A10" s="17">
        <v>4</v>
      </c>
      <c r="B10" s="17">
        <v>4</v>
      </c>
      <c r="C10" s="9" t="s">
        <v>2</v>
      </c>
      <c r="D10" s="32">
        <v>118</v>
      </c>
      <c r="E10" s="32">
        <v>119</v>
      </c>
      <c r="F10" s="32">
        <v>120</v>
      </c>
      <c r="G10" s="32">
        <v>121</v>
      </c>
      <c r="H10" s="32">
        <v>122</v>
      </c>
      <c r="I10" s="32">
        <v>123</v>
      </c>
      <c r="J10" s="1"/>
      <c r="K10" s="1"/>
    </row>
    <row r="11" spans="1:11">
      <c r="A11" s="17">
        <v>5</v>
      </c>
      <c r="B11" s="17" t="s">
        <v>5</v>
      </c>
      <c r="C11" s="9" t="s">
        <v>28</v>
      </c>
      <c r="D11" s="32">
        <f t="shared" ref="D11:I11" si="2">D10*18/118</f>
        <v>18</v>
      </c>
      <c r="E11" s="32">
        <f t="shared" si="2"/>
        <v>18.152542372881356</v>
      </c>
      <c r="F11" s="32">
        <f t="shared" si="2"/>
        <v>18.305084745762713</v>
      </c>
      <c r="G11" s="32">
        <f t="shared" si="2"/>
        <v>18.457627118644069</v>
      </c>
      <c r="H11" s="32">
        <f t="shared" si="2"/>
        <v>18.610169491525422</v>
      </c>
      <c r="I11" s="32">
        <f t="shared" si="2"/>
        <v>18.762711864406779</v>
      </c>
      <c r="J11" s="1"/>
      <c r="K11" s="1"/>
    </row>
    <row r="12" spans="1:11">
      <c r="A12" s="17">
        <v>6</v>
      </c>
      <c r="B12" s="17" t="s">
        <v>7</v>
      </c>
      <c r="C12" s="9" t="s">
        <v>6</v>
      </c>
      <c r="D12" s="32">
        <f t="shared" ref="D12:I12" si="3">D10-D11</f>
        <v>100</v>
      </c>
      <c r="E12" s="32">
        <f t="shared" si="3"/>
        <v>100.84745762711864</v>
      </c>
      <c r="F12" s="32">
        <f t="shared" si="3"/>
        <v>101.69491525423729</v>
      </c>
      <c r="G12" s="32">
        <f t="shared" si="3"/>
        <v>102.54237288135593</v>
      </c>
      <c r="H12" s="32">
        <f t="shared" si="3"/>
        <v>103.38983050847457</v>
      </c>
      <c r="I12" s="32">
        <f t="shared" si="3"/>
        <v>104.23728813559322</v>
      </c>
      <c r="J12" s="1"/>
      <c r="K12" s="1"/>
    </row>
    <row r="13" spans="1:11">
      <c r="A13" s="18">
        <v>7</v>
      </c>
      <c r="B13" s="18" t="s">
        <v>9</v>
      </c>
      <c r="C13" s="12" t="s">
        <v>8</v>
      </c>
      <c r="D13" s="33">
        <f t="shared" ref="D13:I13" si="4">D9+D12</f>
        <v>1100</v>
      </c>
      <c r="E13" s="33">
        <f t="shared" si="4"/>
        <v>1110.8474576271187</v>
      </c>
      <c r="F13" s="33">
        <f t="shared" si="4"/>
        <v>1121.7949152542374</v>
      </c>
      <c r="G13" s="33">
        <f t="shared" si="4"/>
        <v>1132.8433728813561</v>
      </c>
      <c r="H13" s="33">
        <f t="shared" si="4"/>
        <v>1143.9938405084745</v>
      </c>
      <c r="I13" s="33">
        <f t="shared" si="4"/>
        <v>1155.2473382355934</v>
      </c>
      <c r="J13" s="1"/>
      <c r="K13" s="1"/>
    </row>
    <row r="14" spans="1:11">
      <c r="A14" s="62" t="s">
        <v>38</v>
      </c>
      <c r="B14" s="62"/>
      <c r="C14" s="62"/>
      <c r="D14" s="62"/>
      <c r="E14" s="62"/>
      <c r="F14" s="62"/>
      <c r="G14" s="62"/>
      <c r="H14" s="62"/>
      <c r="I14" s="62"/>
      <c r="J14" s="1"/>
      <c r="K14" s="1"/>
    </row>
    <row r="15" spans="1:11">
      <c r="A15" s="17">
        <v>8</v>
      </c>
      <c r="B15" s="19">
        <v>8</v>
      </c>
      <c r="C15" s="10" t="s">
        <v>10</v>
      </c>
      <c r="D15" s="32">
        <v>350</v>
      </c>
      <c r="E15" s="32">
        <v>350</v>
      </c>
      <c r="F15" s="32">
        <v>350</v>
      </c>
      <c r="G15" s="32">
        <v>350</v>
      </c>
      <c r="H15" s="32">
        <v>350</v>
      </c>
      <c r="I15" s="32">
        <v>350</v>
      </c>
      <c r="J15" s="1"/>
      <c r="K15" s="1"/>
    </row>
    <row r="16" spans="1:11" ht="30">
      <c r="A16" s="17">
        <v>9</v>
      </c>
      <c r="B16" s="20" t="s">
        <v>12</v>
      </c>
      <c r="C16" s="10" t="s">
        <v>11</v>
      </c>
      <c r="D16" s="32">
        <f t="shared" ref="D16:I16" si="5">D15*0.202</f>
        <v>70.7</v>
      </c>
      <c r="E16" s="32">
        <f t="shared" si="5"/>
        <v>70.7</v>
      </c>
      <c r="F16" s="32">
        <f t="shared" si="5"/>
        <v>70.7</v>
      </c>
      <c r="G16" s="32">
        <f t="shared" si="5"/>
        <v>70.7</v>
      </c>
      <c r="H16" s="32">
        <f t="shared" si="5"/>
        <v>70.7</v>
      </c>
      <c r="I16" s="32">
        <f t="shared" si="5"/>
        <v>70.7</v>
      </c>
      <c r="J16" s="1"/>
      <c r="K16" s="1"/>
    </row>
    <row r="17" spans="1:11">
      <c r="A17" s="17">
        <v>10</v>
      </c>
      <c r="B17" s="20" t="s">
        <v>14</v>
      </c>
      <c r="C17" s="10" t="s">
        <v>13</v>
      </c>
      <c r="D17" s="32">
        <v>59</v>
      </c>
      <c r="E17" s="32">
        <v>60</v>
      </c>
      <c r="F17" s="32">
        <v>61</v>
      </c>
      <c r="G17" s="32">
        <v>62</v>
      </c>
      <c r="H17" s="32">
        <v>63</v>
      </c>
      <c r="I17" s="32">
        <v>64</v>
      </c>
      <c r="J17" s="1"/>
      <c r="K17" s="1"/>
    </row>
    <row r="18" spans="1:11">
      <c r="A18" s="17">
        <v>11</v>
      </c>
      <c r="B18" s="20" t="s">
        <v>16</v>
      </c>
      <c r="C18" s="10" t="s">
        <v>27</v>
      </c>
      <c r="D18" s="32">
        <f t="shared" ref="D18:I18" si="6">D17*18/118</f>
        <v>9</v>
      </c>
      <c r="E18" s="32">
        <f t="shared" si="6"/>
        <v>9.1525423728813564</v>
      </c>
      <c r="F18" s="32">
        <f t="shared" si="6"/>
        <v>9.3050847457627111</v>
      </c>
      <c r="G18" s="32">
        <f t="shared" si="6"/>
        <v>9.4576271186440675</v>
      </c>
      <c r="H18" s="32">
        <f t="shared" si="6"/>
        <v>9.6101694915254239</v>
      </c>
      <c r="I18" s="32">
        <f t="shared" si="6"/>
        <v>9.7627118644067803</v>
      </c>
      <c r="J18" s="1"/>
      <c r="K18" s="1"/>
    </row>
    <row r="19" spans="1:11">
      <c r="A19" s="17">
        <v>12</v>
      </c>
      <c r="B19" s="20" t="s">
        <v>17</v>
      </c>
      <c r="C19" s="10" t="s">
        <v>15</v>
      </c>
      <c r="D19" s="32">
        <f t="shared" ref="D19:I19" si="7">D17-D18</f>
        <v>50</v>
      </c>
      <c r="E19" s="32">
        <f t="shared" si="7"/>
        <v>50.847457627118644</v>
      </c>
      <c r="F19" s="32">
        <f t="shared" si="7"/>
        <v>51.694915254237287</v>
      </c>
      <c r="G19" s="32">
        <f t="shared" si="7"/>
        <v>52.542372881355931</v>
      </c>
      <c r="H19" s="32">
        <f t="shared" si="7"/>
        <v>53.389830508474574</v>
      </c>
      <c r="I19" s="32">
        <f t="shared" si="7"/>
        <v>54.237288135593218</v>
      </c>
      <c r="J19" s="1"/>
      <c r="K19" s="1"/>
    </row>
    <row r="20" spans="1:11">
      <c r="A20" s="17">
        <v>13</v>
      </c>
      <c r="B20" s="20" t="s">
        <v>20</v>
      </c>
      <c r="C20" s="10" t="s">
        <v>18</v>
      </c>
      <c r="D20" s="32">
        <v>70.8</v>
      </c>
      <c r="E20" s="32">
        <v>71.8</v>
      </c>
      <c r="F20" s="32">
        <v>72.8</v>
      </c>
      <c r="G20" s="32">
        <v>73.8</v>
      </c>
      <c r="H20" s="32">
        <v>74.8</v>
      </c>
      <c r="I20" s="32">
        <v>75.8</v>
      </c>
      <c r="J20" s="1"/>
      <c r="K20" s="1"/>
    </row>
    <row r="21" spans="1:11">
      <c r="A21" s="17">
        <v>14</v>
      </c>
      <c r="B21" s="20" t="s">
        <v>21</v>
      </c>
      <c r="C21" s="10" t="s">
        <v>56</v>
      </c>
      <c r="D21" s="32">
        <f t="shared" ref="D21:I21" si="8">D20*18/118</f>
        <v>10.799999999999999</v>
      </c>
      <c r="E21" s="32">
        <f t="shared" si="8"/>
        <v>10.952542372881355</v>
      </c>
      <c r="F21" s="32">
        <f t="shared" si="8"/>
        <v>11.10508474576271</v>
      </c>
      <c r="G21" s="32">
        <f t="shared" si="8"/>
        <v>11.257627118644066</v>
      </c>
      <c r="H21" s="32">
        <f t="shared" si="8"/>
        <v>11.410169491525423</v>
      </c>
      <c r="I21" s="32">
        <f t="shared" si="8"/>
        <v>11.562711864406779</v>
      </c>
      <c r="J21" s="1"/>
      <c r="K21" s="1"/>
    </row>
    <row r="22" spans="1:11" ht="30">
      <c r="A22" s="17">
        <v>15</v>
      </c>
      <c r="B22" s="20" t="s">
        <v>22</v>
      </c>
      <c r="C22" s="10" t="s">
        <v>19</v>
      </c>
      <c r="D22" s="32">
        <f t="shared" ref="D22:I22" si="9">D20-D21</f>
        <v>60</v>
      </c>
      <c r="E22" s="32">
        <f t="shared" si="9"/>
        <v>60.847457627118644</v>
      </c>
      <c r="F22" s="32">
        <f t="shared" si="9"/>
        <v>61.694915254237287</v>
      </c>
      <c r="G22" s="32">
        <f t="shared" si="9"/>
        <v>62.542372881355931</v>
      </c>
      <c r="H22" s="32">
        <f t="shared" si="9"/>
        <v>63.389830508474574</v>
      </c>
      <c r="I22" s="32">
        <f t="shared" si="9"/>
        <v>64.237288135593218</v>
      </c>
      <c r="J22" s="1"/>
      <c r="K22" s="1"/>
    </row>
    <row r="23" spans="1:11" ht="30">
      <c r="A23" s="17">
        <v>16</v>
      </c>
      <c r="B23" s="20" t="s">
        <v>24</v>
      </c>
      <c r="C23" s="10" t="s">
        <v>23</v>
      </c>
      <c r="D23" s="32">
        <v>100</v>
      </c>
      <c r="E23" s="32">
        <v>100</v>
      </c>
      <c r="F23" s="32">
        <v>100</v>
      </c>
      <c r="G23" s="32">
        <v>100</v>
      </c>
      <c r="H23" s="32">
        <v>100</v>
      </c>
      <c r="I23" s="32">
        <v>100</v>
      </c>
      <c r="J23" s="1"/>
      <c r="K23" s="1"/>
    </row>
    <row r="24" spans="1:11" ht="60">
      <c r="A24" s="17">
        <v>17</v>
      </c>
      <c r="B24" s="20" t="s">
        <v>25</v>
      </c>
      <c r="C24" s="10" t="s">
        <v>26</v>
      </c>
      <c r="D24" s="32">
        <v>47.2</v>
      </c>
      <c r="E24" s="32">
        <v>47.2</v>
      </c>
      <c r="F24" s="32">
        <v>47.2</v>
      </c>
      <c r="G24" s="32">
        <v>47.2</v>
      </c>
      <c r="H24" s="32">
        <v>47.2</v>
      </c>
      <c r="I24" s="32">
        <v>47.2</v>
      </c>
      <c r="J24" s="1"/>
      <c r="K24" s="1"/>
    </row>
    <row r="25" spans="1:11">
      <c r="A25" s="17">
        <v>18</v>
      </c>
      <c r="B25" s="20" t="s">
        <v>31</v>
      </c>
      <c r="C25" s="10" t="s">
        <v>30</v>
      </c>
      <c r="D25" s="32">
        <f t="shared" ref="D25:I25" si="10">D24*18/118</f>
        <v>7.2</v>
      </c>
      <c r="E25" s="32">
        <f t="shared" si="10"/>
        <v>7.2</v>
      </c>
      <c r="F25" s="32">
        <f t="shared" si="10"/>
        <v>7.2</v>
      </c>
      <c r="G25" s="32">
        <f t="shared" si="10"/>
        <v>7.2</v>
      </c>
      <c r="H25" s="32">
        <f t="shared" si="10"/>
        <v>7.2</v>
      </c>
      <c r="I25" s="32">
        <f t="shared" si="10"/>
        <v>7.2</v>
      </c>
      <c r="J25" s="1"/>
      <c r="K25" s="1"/>
    </row>
    <row r="26" spans="1:11">
      <c r="A26" s="17">
        <v>19</v>
      </c>
      <c r="B26" s="20" t="s">
        <v>33</v>
      </c>
      <c r="C26" s="10" t="s">
        <v>32</v>
      </c>
      <c r="D26" s="32">
        <f t="shared" ref="D26:I26" si="11">D24-D25</f>
        <v>40</v>
      </c>
      <c r="E26" s="32">
        <f t="shared" si="11"/>
        <v>40</v>
      </c>
      <c r="F26" s="32">
        <f t="shared" si="11"/>
        <v>40</v>
      </c>
      <c r="G26" s="32">
        <f t="shared" si="11"/>
        <v>40</v>
      </c>
      <c r="H26" s="32">
        <f t="shared" si="11"/>
        <v>40</v>
      </c>
      <c r="I26" s="32">
        <f t="shared" si="11"/>
        <v>40</v>
      </c>
      <c r="J26" s="1"/>
      <c r="K26" s="1"/>
    </row>
    <row r="27" spans="1:11" ht="30">
      <c r="A27" s="18">
        <v>20</v>
      </c>
      <c r="B27" s="21" t="s">
        <v>34</v>
      </c>
      <c r="C27" s="13" t="s">
        <v>35</v>
      </c>
      <c r="D27" s="33">
        <f t="shared" ref="D27:I27" si="12">D15+D16+D19+D22+D23+D26</f>
        <v>670.7</v>
      </c>
      <c r="E27" s="33">
        <f t="shared" si="12"/>
        <v>672.39491525423728</v>
      </c>
      <c r="F27" s="33">
        <f t="shared" si="12"/>
        <v>674.08983050847451</v>
      </c>
      <c r="G27" s="33">
        <f t="shared" si="12"/>
        <v>675.78474576271185</v>
      </c>
      <c r="H27" s="33">
        <f t="shared" si="12"/>
        <v>677.47966101694919</v>
      </c>
      <c r="I27" s="33">
        <f t="shared" si="12"/>
        <v>679.17457627118642</v>
      </c>
      <c r="J27" s="1"/>
      <c r="K27" s="1"/>
    </row>
    <row r="28" spans="1:11">
      <c r="A28" s="22">
        <v>21</v>
      </c>
      <c r="B28" s="23" t="s">
        <v>36</v>
      </c>
      <c r="C28" s="14" t="s">
        <v>58</v>
      </c>
      <c r="D28" s="34">
        <f t="shared" ref="D28:I28" si="13">D13-D27</f>
        <v>429.29999999999995</v>
      </c>
      <c r="E28" s="34">
        <f t="shared" si="13"/>
        <v>438.45254237288145</v>
      </c>
      <c r="F28" s="34">
        <f t="shared" si="13"/>
        <v>447.70508474576286</v>
      </c>
      <c r="G28" s="34">
        <f t="shared" si="13"/>
        <v>457.05862711864427</v>
      </c>
      <c r="H28" s="34">
        <f t="shared" si="13"/>
        <v>466.51417949152528</v>
      </c>
      <c r="I28" s="34">
        <f t="shared" si="13"/>
        <v>476.07276196440694</v>
      </c>
      <c r="J28" s="1"/>
      <c r="K28" s="1"/>
    </row>
    <row r="29" spans="1:11">
      <c r="A29" s="63" t="s">
        <v>39</v>
      </c>
      <c r="B29" s="63"/>
      <c r="C29" s="63"/>
      <c r="D29" s="63"/>
      <c r="E29" s="63"/>
      <c r="F29" s="63"/>
      <c r="G29" s="63"/>
      <c r="H29" s="63"/>
      <c r="I29" s="63"/>
      <c r="J29" s="1"/>
      <c r="K29" s="1"/>
    </row>
    <row r="30" spans="1:11">
      <c r="A30" s="17">
        <v>22</v>
      </c>
      <c r="B30" s="20" t="s">
        <v>41</v>
      </c>
      <c r="C30" s="10" t="s">
        <v>40</v>
      </c>
      <c r="D30" s="32">
        <v>10</v>
      </c>
      <c r="E30" s="32">
        <v>10</v>
      </c>
      <c r="F30" s="32">
        <v>10</v>
      </c>
      <c r="G30" s="32">
        <v>10</v>
      </c>
      <c r="H30" s="32">
        <v>10</v>
      </c>
      <c r="I30" s="32">
        <v>10</v>
      </c>
      <c r="J30" s="1"/>
      <c r="K30" s="1"/>
    </row>
    <row r="31" spans="1:11" ht="30">
      <c r="A31" s="17">
        <v>23</v>
      </c>
      <c r="B31" s="20" t="s">
        <v>44</v>
      </c>
      <c r="C31" s="10" t="s">
        <v>43</v>
      </c>
      <c r="D31" s="32">
        <v>236</v>
      </c>
      <c r="E31" s="32">
        <v>236</v>
      </c>
      <c r="F31" s="32">
        <v>236</v>
      </c>
      <c r="G31" s="32">
        <v>236</v>
      </c>
      <c r="H31" s="32">
        <v>236</v>
      </c>
      <c r="I31" s="32">
        <v>236</v>
      </c>
      <c r="J31" s="1"/>
      <c r="K31" s="1"/>
    </row>
    <row r="32" spans="1:11" ht="30">
      <c r="A32" s="17">
        <v>24</v>
      </c>
      <c r="B32" s="20" t="s">
        <v>45</v>
      </c>
      <c r="C32" s="10" t="s">
        <v>46</v>
      </c>
      <c r="D32" s="32">
        <f t="shared" ref="D32:I32" si="14">D31*18/118</f>
        <v>36</v>
      </c>
      <c r="E32" s="32">
        <f t="shared" si="14"/>
        <v>36</v>
      </c>
      <c r="F32" s="32">
        <f t="shared" si="14"/>
        <v>36</v>
      </c>
      <c r="G32" s="32">
        <f t="shared" si="14"/>
        <v>36</v>
      </c>
      <c r="H32" s="32">
        <f t="shared" si="14"/>
        <v>36</v>
      </c>
      <c r="I32" s="32">
        <f t="shared" si="14"/>
        <v>36</v>
      </c>
      <c r="J32" s="1"/>
      <c r="K32" s="1"/>
    </row>
    <row r="33" spans="1:11" ht="30">
      <c r="A33" s="17">
        <v>25</v>
      </c>
      <c r="B33" s="20" t="s">
        <v>47</v>
      </c>
      <c r="C33" s="10" t="s">
        <v>48</v>
      </c>
      <c r="D33" s="32">
        <f t="shared" ref="D33:I33" si="15">D31-D32</f>
        <v>200</v>
      </c>
      <c r="E33" s="32">
        <f t="shared" si="15"/>
        <v>200</v>
      </c>
      <c r="F33" s="32">
        <f t="shared" si="15"/>
        <v>200</v>
      </c>
      <c r="G33" s="32">
        <f t="shared" si="15"/>
        <v>200</v>
      </c>
      <c r="H33" s="32">
        <f t="shared" si="15"/>
        <v>200</v>
      </c>
      <c r="I33" s="32">
        <f t="shared" si="15"/>
        <v>200</v>
      </c>
      <c r="J33" s="1"/>
      <c r="K33" s="1"/>
    </row>
    <row r="34" spans="1:11">
      <c r="A34" s="18">
        <v>26</v>
      </c>
      <c r="B34" s="21" t="s">
        <v>62</v>
      </c>
      <c r="C34" s="13" t="s">
        <v>61</v>
      </c>
      <c r="D34" s="33">
        <f t="shared" ref="D34:I34" si="16">D30+D33</f>
        <v>210</v>
      </c>
      <c r="E34" s="33">
        <f t="shared" si="16"/>
        <v>210</v>
      </c>
      <c r="F34" s="33">
        <f t="shared" si="16"/>
        <v>210</v>
      </c>
      <c r="G34" s="33">
        <f t="shared" si="16"/>
        <v>210</v>
      </c>
      <c r="H34" s="33">
        <f t="shared" si="16"/>
        <v>210</v>
      </c>
      <c r="I34" s="33">
        <f t="shared" si="16"/>
        <v>210</v>
      </c>
      <c r="J34" s="1"/>
      <c r="K34" s="1"/>
    </row>
    <row r="35" spans="1:11">
      <c r="A35" s="62" t="s">
        <v>49</v>
      </c>
      <c r="B35" s="62"/>
      <c r="C35" s="62"/>
      <c r="D35" s="62"/>
      <c r="E35" s="62"/>
      <c r="F35" s="62"/>
      <c r="G35" s="62"/>
      <c r="H35" s="62"/>
      <c r="I35" s="62"/>
      <c r="J35" s="1"/>
      <c r="K35" s="1"/>
    </row>
    <row r="36" spans="1:11" ht="60">
      <c r="A36" s="17">
        <v>27</v>
      </c>
      <c r="B36" s="20" t="s">
        <v>51</v>
      </c>
      <c r="C36" s="10" t="s">
        <v>102</v>
      </c>
      <c r="D36" s="32">
        <v>20</v>
      </c>
      <c r="E36" s="32">
        <v>20</v>
      </c>
      <c r="F36" s="32">
        <v>20</v>
      </c>
      <c r="G36" s="32">
        <v>20</v>
      </c>
      <c r="H36" s="32">
        <v>20</v>
      </c>
      <c r="I36" s="32">
        <v>20</v>
      </c>
      <c r="J36" s="1"/>
      <c r="K36" s="1"/>
    </row>
    <row r="37" spans="1:11" ht="45">
      <c r="A37" s="17">
        <v>28</v>
      </c>
      <c r="B37" s="20" t="s">
        <v>53</v>
      </c>
      <c r="C37" s="10" t="s">
        <v>103</v>
      </c>
      <c r="D37" s="32">
        <v>30</v>
      </c>
      <c r="E37" s="32">
        <v>30</v>
      </c>
      <c r="F37" s="32">
        <v>30</v>
      </c>
      <c r="G37" s="32">
        <v>30</v>
      </c>
      <c r="H37" s="32">
        <v>30</v>
      </c>
      <c r="I37" s="32">
        <v>30</v>
      </c>
      <c r="J37" s="1"/>
      <c r="K37" s="1"/>
    </row>
    <row r="38" spans="1:11" ht="30">
      <c r="A38" s="17">
        <v>29</v>
      </c>
      <c r="B38" s="20" t="s">
        <v>60</v>
      </c>
      <c r="C38" s="10" t="s">
        <v>99</v>
      </c>
      <c r="D38" s="32">
        <v>35</v>
      </c>
      <c r="E38" s="32">
        <v>35</v>
      </c>
      <c r="F38" s="32">
        <v>35</v>
      </c>
      <c r="G38" s="32">
        <v>35</v>
      </c>
      <c r="H38" s="32">
        <v>35</v>
      </c>
      <c r="I38" s="32">
        <v>35</v>
      </c>
      <c r="J38" s="1"/>
      <c r="K38" s="1"/>
    </row>
    <row r="39" spans="1:11" ht="45">
      <c r="A39" s="17">
        <v>30</v>
      </c>
      <c r="B39" s="20" t="s">
        <v>64</v>
      </c>
      <c r="C39" s="10" t="s">
        <v>50</v>
      </c>
      <c r="D39" s="32">
        <v>180</v>
      </c>
      <c r="E39" s="32">
        <v>180</v>
      </c>
      <c r="F39" s="32">
        <v>180</v>
      </c>
      <c r="G39" s="32">
        <v>180</v>
      </c>
      <c r="H39" s="32">
        <v>180</v>
      </c>
      <c r="I39" s="32">
        <v>180</v>
      </c>
      <c r="J39" s="1"/>
      <c r="K39" s="1"/>
    </row>
    <row r="40" spans="1:11">
      <c r="A40" s="17">
        <v>31</v>
      </c>
      <c r="B40" s="20" t="s">
        <v>104</v>
      </c>
      <c r="C40" s="10" t="s">
        <v>52</v>
      </c>
      <c r="D40" s="32">
        <v>30</v>
      </c>
      <c r="E40" s="32">
        <v>30</v>
      </c>
      <c r="F40" s="32">
        <v>30</v>
      </c>
      <c r="G40" s="32">
        <v>30</v>
      </c>
      <c r="H40" s="32">
        <v>30</v>
      </c>
      <c r="I40" s="32">
        <v>30</v>
      </c>
      <c r="J40" s="1"/>
      <c r="K40" s="1"/>
    </row>
    <row r="41" spans="1:11" ht="30">
      <c r="A41" s="18">
        <v>32</v>
      </c>
      <c r="B41" s="21" t="s">
        <v>105</v>
      </c>
      <c r="C41" s="13" t="s">
        <v>63</v>
      </c>
      <c r="D41" s="33">
        <f t="shared" ref="D41:I41" si="17">SUM(D36:D40)</f>
        <v>295</v>
      </c>
      <c r="E41" s="33">
        <f t="shared" si="17"/>
        <v>295</v>
      </c>
      <c r="F41" s="33">
        <f t="shared" si="17"/>
        <v>295</v>
      </c>
      <c r="G41" s="33">
        <f t="shared" si="17"/>
        <v>295</v>
      </c>
      <c r="H41" s="33">
        <f t="shared" si="17"/>
        <v>295</v>
      </c>
      <c r="I41" s="33">
        <f t="shared" si="17"/>
        <v>295</v>
      </c>
      <c r="J41" s="1"/>
      <c r="K41" s="1"/>
    </row>
    <row r="42" spans="1:11">
      <c r="A42" s="17">
        <v>33</v>
      </c>
      <c r="B42" s="20" t="s">
        <v>55</v>
      </c>
      <c r="C42" s="10" t="s">
        <v>54</v>
      </c>
      <c r="D42" s="32">
        <f t="shared" ref="D42:I42" si="18">D18+D21+D25</f>
        <v>26.999999999999996</v>
      </c>
      <c r="E42" s="32">
        <f t="shared" si="18"/>
        <v>27.305084745762709</v>
      </c>
      <c r="F42" s="32">
        <f t="shared" si="18"/>
        <v>27.610169491525422</v>
      </c>
      <c r="G42" s="32">
        <f t="shared" si="18"/>
        <v>27.915254237288135</v>
      </c>
      <c r="H42" s="32">
        <f t="shared" si="18"/>
        <v>28.220338983050848</v>
      </c>
      <c r="I42" s="32">
        <f t="shared" si="18"/>
        <v>28.525423728813561</v>
      </c>
      <c r="J42" s="1"/>
      <c r="K42" s="1"/>
    </row>
    <row r="43" spans="1:11" ht="30">
      <c r="A43" s="17">
        <v>34</v>
      </c>
      <c r="B43" s="20" t="s">
        <v>107</v>
      </c>
      <c r="C43" s="10" t="s">
        <v>57</v>
      </c>
      <c r="D43" s="32">
        <f>D8+D11+D32-D42</f>
        <v>207</v>
      </c>
      <c r="E43" s="32">
        <f>E8+E11+E32-E42</f>
        <v>208.64745762711863</v>
      </c>
      <c r="F43" s="32">
        <f>F8+F11+F32-F42</f>
        <v>210.31291525423731</v>
      </c>
      <c r="G43" s="32">
        <f>G8+G11+G32-G42</f>
        <v>211.99655288135594</v>
      </c>
      <c r="H43" s="32">
        <f>H8+H11+H32-H42</f>
        <v>213.69855230847458</v>
      </c>
      <c r="I43" s="32">
        <f>I8+I11+I32-I42</f>
        <v>215.41909715359324</v>
      </c>
      <c r="J43" s="1"/>
      <c r="K43" s="1"/>
    </row>
    <row r="44" spans="1:11" ht="30">
      <c r="A44" s="22">
        <v>35</v>
      </c>
      <c r="B44" s="23" t="s">
        <v>106</v>
      </c>
      <c r="C44" s="14" t="s">
        <v>59</v>
      </c>
      <c r="D44" s="34">
        <f>D28+D34-D41</f>
        <v>344.29999999999995</v>
      </c>
      <c r="E44" s="34">
        <f>E28+E34-E41</f>
        <v>353.45254237288145</v>
      </c>
      <c r="F44" s="34">
        <f>F28+F34-F41</f>
        <v>362.70508474576286</v>
      </c>
      <c r="G44" s="34">
        <f>G28+G34-G41</f>
        <v>372.05862711864427</v>
      </c>
      <c r="H44" s="34">
        <f>H28+H34-H41</f>
        <v>381.51417949152528</v>
      </c>
      <c r="I44" s="34">
        <f>I28+I34-I41</f>
        <v>391.07276196440694</v>
      </c>
      <c r="J44" s="1"/>
      <c r="K44" s="1"/>
    </row>
    <row r="45" spans="1:11" ht="30">
      <c r="A45" s="17">
        <v>36</v>
      </c>
      <c r="B45" s="20" t="s">
        <v>108</v>
      </c>
      <c r="C45" s="10" t="s">
        <v>65</v>
      </c>
      <c r="D45" s="32">
        <f t="shared" ref="D45:I45" si="19">D44*0.2</f>
        <v>68.86</v>
      </c>
      <c r="E45" s="32">
        <f t="shared" si="19"/>
        <v>70.690508474576291</v>
      </c>
      <c r="F45" s="32">
        <f t="shared" si="19"/>
        <v>72.541016949152578</v>
      </c>
      <c r="G45" s="32">
        <f t="shared" si="19"/>
        <v>74.411725423728853</v>
      </c>
      <c r="H45" s="32">
        <f t="shared" si="19"/>
        <v>76.302835898305062</v>
      </c>
      <c r="I45" s="32">
        <f t="shared" si="19"/>
        <v>78.214552392881387</v>
      </c>
      <c r="J45" s="1"/>
      <c r="K45" s="1"/>
    </row>
    <row r="46" spans="1:11">
      <c r="A46" s="22">
        <v>37</v>
      </c>
      <c r="B46" s="23" t="s">
        <v>109</v>
      </c>
      <c r="C46" s="14" t="s">
        <v>66</v>
      </c>
      <c r="D46" s="34">
        <f t="shared" ref="D46:I46" si="20">D44-D45</f>
        <v>275.43999999999994</v>
      </c>
      <c r="E46" s="34">
        <f t="shared" si="20"/>
        <v>282.76203389830516</v>
      </c>
      <c r="F46" s="34">
        <f t="shared" si="20"/>
        <v>290.16406779661031</v>
      </c>
      <c r="G46" s="34">
        <f t="shared" si="20"/>
        <v>297.64690169491541</v>
      </c>
      <c r="H46" s="34">
        <f t="shared" si="20"/>
        <v>305.21134359322025</v>
      </c>
      <c r="I46" s="34">
        <f t="shared" si="20"/>
        <v>312.85820957152555</v>
      </c>
      <c r="J46" s="1"/>
      <c r="K46" s="1"/>
    </row>
    <row r="47" spans="1:11">
      <c r="A47" s="61" t="s">
        <v>67</v>
      </c>
      <c r="B47" s="61"/>
      <c r="C47" s="61"/>
      <c r="D47" s="61"/>
      <c r="E47" s="61"/>
      <c r="F47" s="61"/>
      <c r="G47" s="61"/>
      <c r="H47" s="61"/>
      <c r="I47" s="61"/>
      <c r="J47" s="1"/>
      <c r="K47" s="1"/>
    </row>
    <row r="48" spans="1:11" ht="30">
      <c r="A48" s="43">
        <v>38</v>
      </c>
      <c r="B48" s="43">
        <v>38</v>
      </c>
      <c r="C48" s="47" t="s">
        <v>93</v>
      </c>
      <c r="D48" s="42">
        <v>1500</v>
      </c>
      <c r="E48" s="46">
        <f>D65</f>
        <v>1081.44</v>
      </c>
      <c r="F48" s="46">
        <f>E65</f>
        <v>2119.2020338983052</v>
      </c>
      <c r="G48" s="46">
        <f>F65</f>
        <v>673.36610169491541</v>
      </c>
      <c r="H48" s="46">
        <f>G65</f>
        <v>1204.0130033898308</v>
      </c>
      <c r="I48" s="46">
        <f>H65</f>
        <v>741.22434698305108</v>
      </c>
      <c r="J48" s="1"/>
      <c r="K48" s="1"/>
    </row>
    <row r="49" spans="1:11" ht="30">
      <c r="A49" s="17">
        <v>39</v>
      </c>
      <c r="B49" s="20" t="s">
        <v>110</v>
      </c>
      <c r="C49" s="10" t="s">
        <v>68</v>
      </c>
      <c r="D49" s="32">
        <v>70</v>
      </c>
      <c r="E49" s="32">
        <v>71</v>
      </c>
      <c r="F49" s="32">
        <v>72</v>
      </c>
      <c r="G49" s="32">
        <v>73</v>
      </c>
      <c r="H49" s="32">
        <v>74</v>
      </c>
      <c r="I49" s="32">
        <v>75</v>
      </c>
      <c r="J49" s="1"/>
      <c r="K49" s="1"/>
    </row>
    <row r="50" spans="1:11" ht="45">
      <c r="A50" s="24">
        <v>40</v>
      </c>
      <c r="B50" s="25" t="s">
        <v>117</v>
      </c>
      <c r="C50" s="15" t="s">
        <v>69</v>
      </c>
      <c r="D50" s="35">
        <f>D28+D23-D40-D45-D49</f>
        <v>360.43999999999994</v>
      </c>
      <c r="E50" s="35">
        <f>E28+E23-E40-E45-E49</f>
        <v>366.76203389830516</v>
      </c>
      <c r="F50" s="35">
        <f>F28+F23-F40-F45-F49</f>
        <v>373.16406779661031</v>
      </c>
      <c r="G50" s="35">
        <f>G28+G23-G40-G45-G49</f>
        <v>379.64690169491541</v>
      </c>
      <c r="H50" s="35">
        <f>H28+H23-H40-H45-H49</f>
        <v>386.21134359322025</v>
      </c>
      <c r="I50" s="35">
        <f>I28+I23-I40-I45-I49</f>
        <v>392.85820957152555</v>
      </c>
      <c r="J50" s="1"/>
      <c r="K50" s="1"/>
    </row>
    <row r="51" spans="1:11" ht="60">
      <c r="A51" s="17">
        <v>41</v>
      </c>
      <c r="B51" s="26" t="s">
        <v>118</v>
      </c>
      <c r="C51" s="10" t="s">
        <v>70</v>
      </c>
      <c r="D51" s="32">
        <f>D33-0.2*(D33-D39)</f>
        <v>196</v>
      </c>
      <c r="E51" s="32">
        <f t="shared" ref="E51:I51" si="21">E33-0.2*(E33-E39)</f>
        <v>196</v>
      </c>
      <c r="F51" s="32">
        <f t="shared" si="21"/>
        <v>196</v>
      </c>
      <c r="G51" s="32">
        <f t="shared" si="21"/>
        <v>196</v>
      </c>
      <c r="H51" s="32">
        <f t="shared" si="21"/>
        <v>196</v>
      </c>
      <c r="I51" s="32">
        <f t="shared" si="21"/>
        <v>196</v>
      </c>
      <c r="J51" s="1"/>
      <c r="K51" s="1"/>
    </row>
    <row r="52" spans="1:11" ht="30">
      <c r="A52" s="17">
        <v>42</v>
      </c>
      <c r="B52" s="26">
        <v>42</v>
      </c>
      <c r="C52" s="10" t="s">
        <v>71</v>
      </c>
      <c r="D52" s="32">
        <v>1000</v>
      </c>
      <c r="E52" s="32">
        <v>100</v>
      </c>
      <c r="F52" s="32">
        <v>100</v>
      </c>
      <c r="G52" s="32">
        <v>100</v>
      </c>
      <c r="H52" s="32">
        <v>600</v>
      </c>
      <c r="I52" s="32">
        <v>1000</v>
      </c>
      <c r="J52" s="1"/>
      <c r="K52" s="1"/>
    </row>
    <row r="53" spans="1:11" ht="45">
      <c r="A53" s="24">
        <v>43</v>
      </c>
      <c r="B53" s="25" t="s">
        <v>111</v>
      </c>
      <c r="C53" s="15" t="s">
        <v>72</v>
      </c>
      <c r="D53" s="35">
        <f>D50+D51-D52+D30-D36-D37-D38</f>
        <v>-518.56000000000006</v>
      </c>
      <c r="E53" s="35">
        <f>E50+E51+E30-E52-E36-E38</f>
        <v>417.76203389830516</v>
      </c>
      <c r="F53" s="35">
        <f>F50+F51+F30-F52-F36-F38</f>
        <v>424.16406779661031</v>
      </c>
      <c r="G53" s="35">
        <f>G50+G51+G30-G52-G36-G38</f>
        <v>430.64690169491541</v>
      </c>
      <c r="H53" s="35">
        <f>H50+H51+H30-H52-H36-H38</f>
        <v>-62.788656406779751</v>
      </c>
      <c r="I53" s="35">
        <f>I50+I51+I30-I52-I36-I38</f>
        <v>-456.14179042847445</v>
      </c>
      <c r="J53" s="1"/>
      <c r="K53" s="1"/>
    </row>
    <row r="54" spans="1:11">
      <c r="A54" s="51">
        <v>44</v>
      </c>
      <c r="B54" s="52">
        <v>44</v>
      </c>
      <c r="C54" s="50" t="s">
        <v>97</v>
      </c>
      <c r="D54" s="53">
        <v>200</v>
      </c>
      <c r="E54" s="53">
        <v>200</v>
      </c>
      <c r="F54" s="53">
        <v>200</v>
      </c>
      <c r="G54" s="53">
        <v>200</v>
      </c>
      <c r="H54" s="53">
        <v>200</v>
      </c>
      <c r="I54" s="53">
        <v>200</v>
      </c>
      <c r="J54" s="1"/>
      <c r="K54" s="1"/>
    </row>
    <row r="55" spans="1:11" ht="30">
      <c r="A55" s="51">
        <v>45</v>
      </c>
      <c r="B55" s="52">
        <v>45</v>
      </c>
      <c r="C55" s="50" t="s">
        <v>96</v>
      </c>
      <c r="D55" s="53">
        <v>50</v>
      </c>
      <c r="E55" s="53">
        <v>70</v>
      </c>
      <c r="F55" s="53">
        <v>130</v>
      </c>
      <c r="G55" s="53">
        <v>0</v>
      </c>
      <c r="H55" s="53">
        <v>0</v>
      </c>
      <c r="I55" s="53">
        <v>2100</v>
      </c>
      <c r="J55" s="1"/>
      <c r="K55" s="1"/>
    </row>
    <row r="56" spans="1:11" ht="30">
      <c r="A56" s="51">
        <v>46</v>
      </c>
      <c r="B56" s="52">
        <v>46</v>
      </c>
      <c r="C56" s="50" t="s">
        <v>98</v>
      </c>
      <c r="D56" s="53">
        <v>1000</v>
      </c>
      <c r="E56" s="53">
        <v>0</v>
      </c>
      <c r="F56" s="53">
        <v>2000</v>
      </c>
      <c r="G56" s="53">
        <v>0</v>
      </c>
      <c r="H56" s="53">
        <v>0</v>
      </c>
      <c r="I56" s="53">
        <v>0</v>
      </c>
      <c r="J56" s="1"/>
      <c r="K56" s="1"/>
    </row>
    <row r="57" spans="1:11" ht="45">
      <c r="A57" s="51">
        <v>47</v>
      </c>
      <c r="B57" s="52">
        <v>47</v>
      </c>
      <c r="C57" s="50" t="s">
        <v>112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100</v>
      </c>
      <c r="J57" s="1"/>
      <c r="K57" s="1"/>
    </row>
    <row r="58" spans="1:11" ht="30">
      <c r="A58" s="51">
        <v>48</v>
      </c>
      <c r="B58" s="52">
        <v>48</v>
      </c>
      <c r="C58" s="10" t="s">
        <v>100</v>
      </c>
      <c r="D58" s="36">
        <v>1000</v>
      </c>
      <c r="E58" s="36">
        <v>500</v>
      </c>
      <c r="F58" s="36">
        <v>0</v>
      </c>
      <c r="G58" s="36">
        <v>0</v>
      </c>
      <c r="H58" s="36">
        <v>0</v>
      </c>
      <c r="I58" s="36">
        <v>0</v>
      </c>
      <c r="J58" s="1"/>
      <c r="K58" s="1"/>
    </row>
    <row r="59" spans="1:11" ht="30">
      <c r="A59" s="51">
        <v>49</v>
      </c>
      <c r="B59" s="52">
        <v>49</v>
      </c>
      <c r="C59" s="10" t="s">
        <v>101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1500</v>
      </c>
      <c r="J59" s="1"/>
      <c r="K59" s="1"/>
    </row>
    <row r="60" spans="1:11" ht="45">
      <c r="A60" s="29">
        <v>50</v>
      </c>
      <c r="B60" s="30" t="s">
        <v>113</v>
      </c>
      <c r="C60" s="16" t="s">
        <v>73</v>
      </c>
      <c r="D60" s="37">
        <f>D55+D57+D58-D54-D56-D59</f>
        <v>-150</v>
      </c>
      <c r="E60" s="37">
        <f t="shared" ref="E60:I60" si="22">E55+E57+E58-E54-E56-E59</f>
        <v>370</v>
      </c>
      <c r="F60" s="37">
        <f t="shared" si="22"/>
        <v>-2070</v>
      </c>
      <c r="G60" s="37">
        <f t="shared" si="22"/>
        <v>-200</v>
      </c>
      <c r="H60" s="37">
        <f t="shared" si="22"/>
        <v>-200</v>
      </c>
      <c r="I60" s="37">
        <f t="shared" si="22"/>
        <v>500</v>
      </c>
      <c r="J60" s="1"/>
      <c r="K60" s="1"/>
    </row>
    <row r="61" spans="1:11">
      <c r="A61" s="24">
        <v>51</v>
      </c>
      <c r="B61" s="25" t="s">
        <v>114</v>
      </c>
      <c r="C61" s="15" t="s">
        <v>74</v>
      </c>
      <c r="D61" s="35">
        <f t="shared" ref="D61:I61" si="23">D53+D60</f>
        <v>-668.56000000000006</v>
      </c>
      <c r="E61" s="35">
        <f t="shared" si="23"/>
        <v>787.76203389830516</v>
      </c>
      <c r="F61" s="35">
        <f t="shared" si="23"/>
        <v>-1645.8359322033898</v>
      </c>
      <c r="G61" s="35">
        <f t="shared" si="23"/>
        <v>230.64690169491541</v>
      </c>
      <c r="H61" s="35">
        <f t="shared" si="23"/>
        <v>-262.78865640677975</v>
      </c>
      <c r="I61" s="35">
        <f t="shared" si="23"/>
        <v>43.858209571525549</v>
      </c>
      <c r="J61" s="1"/>
      <c r="K61" s="1"/>
    </row>
    <row r="62" spans="1:11">
      <c r="A62" s="27">
        <v>52</v>
      </c>
      <c r="B62" s="28">
        <v>52</v>
      </c>
      <c r="C62" s="11" t="s">
        <v>75</v>
      </c>
      <c r="D62" s="36">
        <v>50</v>
      </c>
      <c r="E62" s="36">
        <v>50</v>
      </c>
      <c r="F62" s="36">
        <v>100</v>
      </c>
      <c r="G62" s="36">
        <v>0</v>
      </c>
      <c r="H62" s="36">
        <v>500</v>
      </c>
      <c r="I62" s="36">
        <v>100</v>
      </c>
      <c r="J62" s="1"/>
      <c r="K62" s="1"/>
    </row>
    <row r="63" spans="1:11" ht="30">
      <c r="A63" s="27">
        <v>53</v>
      </c>
      <c r="B63" s="28">
        <v>53</v>
      </c>
      <c r="C63" s="11" t="s">
        <v>76</v>
      </c>
      <c r="D63" s="36">
        <v>300</v>
      </c>
      <c r="E63" s="36">
        <v>300</v>
      </c>
      <c r="F63" s="36">
        <v>300</v>
      </c>
      <c r="G63" s="36">
        <v>300</v>
      </c>
      <c r="H63" s="36">
        <v>300</v>
      </c>
      <c r="I63" s="36">
        <v>300</v>
      </c>
      <c r="J63" s="1"/>
      <c r="K63" s="1"/>
    </row>
    <row r="64" spans="1:11">
      <c r="A64" s="24">
        <v>54</v>
      </c>
      <c r="B64" s="25" t="s">
        <v>115</v>
      </c>
      <c r="C64" s="15" t="s">
        <v>77</v>
      </c>
      <c r="D64" s="35">
        <f t="shared" ref="D64:I64" si="24">D61-D62+D63</f>
        <v>-418.56000000000006</v>
      </c>
      <c r="E64" s="35">
        <f t="shared" si="24"/>
        <v>1037.7620338983052</v>
      </c>
      <c r="F64" s="35">
        <f t="shared" si="24"/>
        <v>-1445.8359322033898</v>
      </c>
      <c r="G64" s="35">
        <f t="shared" si="24"/>
        <v>530.64690169491541</v>
      </c>
      <c r="H64" s="35">
        <f t="shared" si="24"/>
        <v>-462.78865640677975</v>
      </c>
      <c r="I64" s="35">
        <f t="shared" si="24"/>
        <v>243.85820957152555</v>
      </c>
      <c r="J64" s="1"/>
      <c r="K64" s="1"/>
    </row>
    <row r="65" spans="1:11" ht="30">
      <c r="A65" s="49">
        <v>55</v>
      </c>
      <c r="B65" s="44" t="s">
        <v>116</v>
      </c>
      <c r="C65" s="45" t="s">
        <v>94</v>
      </c>
      <c r="D65" s="48">
        <f t="shared" ref="D65:I65" si="25">D48+D64</f>
        <v>1081.44</v>
      </c>
      <c r="E65" s="48">
        <f t="shared" si="25"/>
        <v>2119.2020338983052</v>
      </c>
      <c r="F65" s="48">
        <f t="shared" si="25"/>
        <v>673.36610169491541</v>
      </c>
      <c r="G65" s="48">
        <f t="shared" si="25"/>
        <v>1204.0130033898308</v>
      </c>
      <c r="H65" s="48">
        <f t="shared" si="25"/>
        <v>741.22434698305108</v>
      </c>
      <c r="I65" s="48">
        <f t="shared" si="25"/>
        <v>985.08255655457663</v>
      </c>
      <c r="J65" s="1"/>
      <c r="K65" s="1"/>
    </row>
    <row r="66" spans="1:11">
      <c r="A66" s="2"/>
      <c r="C66" s="6"/>
      <c r="D66" s="3"/>
      <c r="E66" s="3"/>
      <c r="F66" s="3"/>
      <c r="G66" s="3"/>
      <c r="H66" s="3"/>
      <c r="I66" s="3"/>
      <c r="J66" s="1"/>
      <c r="K66" s="1"/>
    </row>
    <row r="67" spans="1:11" ht="18.75">
      <c r="A67" s="2"/>
      <c r="B67" s="40" t="s">
        <v>87</v>
      </c>
      <c r="C67" s="41" t="s">
        <v>88</v>
      </c>
      <c r="D67" s="3"/>
      <c r="E67" s="3"/>
      <c r="F67" s="3"/>
      <c r="G67" s="3"/>
      <c r="H67" s="3"/>
      <c r="I67" s="3"/>
      <c r="J67" s="1"/>
      <c r="K67" s="1"/>
    </row>
    <row r="68" spans="1:11">
      <c r="A68" s="2"/>
      <c r="C68" s="6"/>
      <c r="D68" s="3"/>
      <c r="E68" s="3"/>
      <c r="F68" s="3"/>
      <c r="G68" s="3"/>
      <c r="H68" s="3"/>
      <c r="I68" s="3"/>
      <c r="J68" s="1"/>
      <c r="K68" s="1"/>
    </row>
    <row r="69" spans="1:11">
      <c r="A69" s="56" t="s">
        <v>86</v>
      </c>
      <c r="B69" s="56"/>
      <c r="C69" s="38"/>
      <c r="D69" s="39"/>
      <c r="E69" s="39"/>
      <c r="F69" s="1"/>
      <c r="G69" s="1"/>
      <c r="H69" s="1"/>
      <c r="I69" s="1"/>
      <c r="J69" s="1"/>
      <c r="K69" s="1"/>
    </row>
    <row r="70" spans="1:11">
      <c r="A70" s="59" t="s">
        <v>92</v>
      </c>
      <c r="B70" s="59"/>
      <c r="C70" s="59"/>
      <c r="D70" s="59"/>
      <c r="E70" s="39"/>
      <c r="F70" s="1"/>
      <c r="G70" s="1"/>
      <c r="H70" s="1"/>
      <c r="I70" s="1"/>
      <c r="J70" s="1"/>
      <c r="K70" s="1"/>
    </row>
    <row r="71" spans="1:11">
      <c r="A71" s="57" t="s">
        <v>89</v>
      </c>
      <c r="B71" s="57"/>
      <c r="C71" s="57"/>
      <c r="D71" s="57"/>
      <c r="E71" s="57"/>
      <c r="F71" s="58"/>
      <c r="G71" s="1"/>
      <c r="H71" s="1"/>
      <c r="I71" s="1"/>
      <c r="J71" s="1"/>
      <c r="K71" s="1"/>
    </row>
    <row r="72" spans="1:11" ht="30" customHeight="1">
      <c r="A72" s="54" t="s">
        <v>90</v>
      </c>
      <c r="B72" s="55"/>
      <c r="C72" s="55"/>
      <c r="D72" s="55"/>
      <c r="E72" s="55"/>
      <c r="F72" s="55"/>
      <c r="G72" s="55"/>
      <c r="H72" s="55"/>
      <c r="I72" s="1"/>
      <c r="J72" s="1"/>
      <c r="K72" s="1"/>
    </row>
    <row r="73" spans="1:11" ht="28.5" customHeight="1">
      <c r="A73" s="57" t="s">
        <v>91</v>
      </c>
      <c r="B73" s="57"/>
      <c r="C73" s="57"/>
      <c r="D73" s="57"/>
      <c r="E73" s="57"/>
      <c r="F73" s="58"/>
      <c r="G73" s="58"/>
      <c r="H73" s="58"/>
      <c r="I73" s="1"/>
      <c r="J73" s="1"/>
      <c r="K73" s="1"/>
    </row>
    <row r="74" spans="1:11" ht="28.5" customHeight="1">
      <c r="A74" s="59" t="s">
        <v>95</v>
      </c>
      <c r="B74" s="59"/>
      <c r="C74" s="59"/>
      <c r="D74" s="59"/>
      <c r="E74" s="59"/>
      <c r="F74" s="59"/>
      <c r="G74" s="59"/>
      <c r="H74" s="59"/>
      <c r="I74" s="59"/>
      <c r="J74" s="1"/>
      <c r="K74" s="1"/>
    </row>
    <row r="75" spans="1:11">
      <c r="A75" s="8"/>
      <c r="B75" s="7"/>
      <c r="C75" s="5"/>
      <c r="D75" s="1"/>
      <c r="E75" s="1"/>
      <c r="F75" s="1"/>
      <c r="G75" s="1"/>
      <c r="H75" s="1"/>
      <c r="I75" s="1"/>
      <c r="J75" s="1"/>
      <c r="K75" s="1"/>
    </row>
    <row r="76" spans="1:11">
      <c r="A76" s="2"/>
      <c r="B76" s="4"/>
      <c r="C76" s="5"/>
      <c r="D76" s="1"/>
      <c r="E76" s="1"/>
      <c r="F76" s="1"/>
      <c r="G76" s="1"/>
      <c r="H76" s="1"/>
      <c r="I76" s="1"/>
      <c r="J76" s="1"/>
      <c r="K76" s="1"/>
    </row>
    <row r="77" spans="1:11">
      <c r="A77" s="2"/>
      <c r="B77" s="4"/>
      <c r="C77" s="5"/>
      <c r="D77" s="1"/>
      <c r="E77" s="1"/>
      <c r="F77" s="1"/>
      <c r="G77" s="1"/>
      <c r="H77" s="1"/>
      <c r="I77" s="1"/>
      <c r="J77" s="1"/>
      <c r="K77" s="1"/>
    </row>
    <row r="78" spans="1:11">
      <c r="A78" s="8"/>
      <c r="B78" s="4"/>
      <c r="C78" s="5"/>
      <c r="D78" s="1"/>
      <c r="E78" s="1"/>
      <c r="F78" s="1"/>
      <c r="G78" s="1"/>
      <c r="H78" s="1"/>
      <c r="I78" s="1"/>
      <c r="J78" s="1"/>
      <c r="K78" s="1"/>
    </row>
    <row r="79" spans="1:11">
      <c r="A79" s="8"/>
      <c r="B79" s="4"/>
      <c r="C79" s="5"/>
      <c r="D79" s="1"/>
      <c r="E79" s="1"/>
      <c r="F79" s="1"/>
      <c r="G79" s="1"/>
      <c r="H79" s="1"/>
      <c r="I79" s="1"/>
      <c r="J79" s="1"/>
      <c r="K79" s="1"/>
    </row>
    <row r="80" spans="1:11">
      <c r="A80" s="2"/>
      <c r="B80" s="4"/>
      <c r="C80" s="5"/>
      <c r="D80" s="1"/>
      <c r="E80" s="1"/>
      <c r="F80" s="1"/>
      <c r="G80" s="1"/>
      <c r="H80" s="1"/>
      <c r="I80" s="1"/>
      <c r="J80" s="1"/>
      <c r="K80" s="1"/>
    </row>
    <row r="81" spans="1:11">
      <c r="A81" s="2"/>
      <c r="B81" s="4"/>
      <c r="C81" s="5"/>
      <c r="D81" s="1"/>
      <c r="E81" s="1"/>
      <c r="F81" s="1"/>
      <c r="G81" s="1"/>
      <c r="H81" s="1"/>
      <c r="I81" s="1"/>
      <c r="J81" s="1"/>
      <c r="K81" s="1"/>
    </row>
    <row r="82" spans="1:11">
      <c r="A82" s="8"/>
      <c r="B82" s="4"/>
      <c r="C82" s="5"/>
      <c r="D82" s="1"/>
      <c r="E82" s="1"/>
      <c r="F82" s="1"/>
      <c r="G82" s="1"/>
      <c r="H82" s="1"/>
      <c r="I82" s="1"/>
      <c r="J82" s="1"/>
      <c r="K82" s="1"/>
    </row>
    <row r="83" spans="1:11">
      <c r="A83" s="8"/>
      <c r="B83" s="4"/>
      <c r="C83" s="5"/>
      <c r="D83" s="1"/>
      <c r="E83" s="1"/>
      <c r="F83" s="1"/>
      <c r="G83" s="1"/>
      <c r="H83" s="1"/>
      <c r="I83" s="1"/>
      <c r="J83" s="1"/>
      <c r="K83" s="1"/>
    </row>
    <row r="84" spans="1:11">
      <c r="A84" s="2"/>
      <c r="B84" s="4"/>
      <c r="C84" s="5"/>
      <c r="D84" s="1"/>
      <c r="E84" s="1"/>
      <c r="F84" s="1"/>
      <c r="G84" s="1"/>
      <c r="H84" s="1"/>
      <c r="I84" s="1"/>
      <c r="J84" s="1"/>
      <c r="K84" s="1"/>
    </row>
    <row r="85" spans="1:11">
      <c r="A85" s="2"/>
      <c r="B85" s="4"/>
      <c r="C85" s="5"/>
      <c r="D85" s="1"/>
      <c r="E85" s="1"/>
      <c r="F85" s="1"/>
      <c r="G85" s="1"/>
      <c r="H85" s="1"/>
      <c r="I85" s="1"/>
      <c r="J85" s="1"/>
      <c r="K85" s="1"/>
    </row>
    <row r="86" spans="1:11">
      <c r="A86" s="8"/>
      <c r="B86" s="4"/>
      <c r="C86" s="5"/>
      <c r="D86" s="1"/>
      <c r="E86" s="1"/>
      <c r="F86" s="1"/>
      <c r="G86" s="1"/>
      <c r="H86" s="1"/>
      <c r="I86" s="1"/>
      <c r="J86" s="1"/>
      <c r="K86" s="1"/>
    </row>
    <row r="87" spans="1:11">
      <c r="A87" s="8"/>
      <c r="B87" s="4"/>
      <c r="C87" s="5"/>
      <c r="D87" s="1"/>
      <c r="E87" s="1"/>
      <c r="F87" s="1"/>
      <c r="G87" s="1"/>
      <c r="H87" s="1"/>
      <c r="I87" s="1"/>
      <c r="J87" s="1"/>
      <c r="K87" s="1"/>
    </row>
    <row r="88" spans="1:11">
      <c r="A88" s="2"/>
      <c r="B88" s="4"/>
      <c r="C88" s="5"/>
      <c r="D88" s="1"/>
      <c r="E88" s="1"/>
      <c r="F88" s="1"/>
      <c r="G88" s="1"/>
      <c r="H88" s="1"/>
      <c r="I88" s="1"/>
      <c r="J88" s="1"/>
      <c r="K88" s="1"/>
    </row>
    <row r="89" spans="1:11">
      <c r="A89" s="2"/>
      <c r="B89" s="4"/>
      <c r="C89" s="5"/>
      <c r="D89" s="1"/>
      <c r="E89" s="1"/>
      <c r="F89" s="1"/>
      <c r="G89" s="1"/>
      <c r="H89" s="1"/>
      <c r="I89" s="1"/>
      <c r="J89" s="1"/>
      <c r="K89" s="1"/>
    </row>
    <row r="90" spans="1:11">
      <c r="A90" s="8"/>
      <c r="C90" s="5"/>
      <c r="D90" s="1"/>
      <c r="E90" s="1"/>
      <c r="F90" s="1"/>
      <c r="G90" s="1"/>
      <c r="H90" s="1"/>
      <c r="I90" s="1"/>
      <c r="J90" s="1"/>
      <c r="K90" s="1"/>
    </row>
    <row r="91" spans="1:11">
      <c r="A91" s="8"/>
      <c r="C91" s="5"/>
      <c r="D91" s="1"/>
      <c r="E91" s="1"/>
      <c r="F91" s="1"/>
      <c r="G91" s="1"/>
      <c r="H91" s="1"/>
      <c r="I91" s="1"/>
      <c r="J91" s="1"/>
      <c r="K91" s="1"/>
    </row>
    <row r="92" spans="1:11">
      <c r="A92" s="2"/>
      <c r="C92" s="5"/>
      <c r="D92" s="1"/>
      <c r="E92" s="1"/>
      <c r="F92" s="1"/>
      <c r="G92" s="1"/>
      <c r="H92" s="1"/>
      <c r="I92" s="1"/>
      <c r="J92" s="1"/>
      <c r="K92" s="1"/>
    </row>
    <row r="93" spans="1:11">
      <c r="A93" s="2"/>
      <c r="C93" s="5"/>
      <c r="D93" s="1"/>
      <c r="E93" s="1"/>
      <c r="F93" s="1"/>
      <c r="G93" s="1"/>
      <c r="H93" s="1"/>
      <c r="I93" s="1"/>
      <c r="J93" s="1"/>
      <c r="K93" s="1"/>
    </row>
    <row r="94" spans="1:11">
      <c r="A94" s="8"/>
      <c r="C94" s="5"/>
      <c r="D94" s="1"/>
      <c r="E94" s="1"/>
      <c r="F94" s="1"/>
      <c r="G94" s="1"/>
      <c r="H94" s="1"/>
      <c r="I94" s="1"/>
      <c r="J94" s="1"/>
      <c r="K94" s="1"/>
    </row>
    <row r="95" spans="1:11">
      <c r="A95" s="8"/>
      <c r="C95" s="5"/>
      <c r="D95" s="1"/>
      <c r="E95" s="1"/>
      <c r="F95" s="1"/>
      <c r="G95" s="1"/>
      <c r="H95" s="1"/>
      <c r="I95" s="1"/>
      <c r="J95" s="1"/>
      <c r="K95" s="1"/>
    </row>
    <row r="96" spans="1:11">
      <c r="A96" s="2"/>
      <c r="C96" s="5"/>
      <c r="D96" s="1"/>
      <c r="E96" s="1"/>
      <c r="F96" s="1"/>
      <c r="G96" s="1"/>
      <c r="H96" s="1"/>
      <c r="I96" s="1"/>
      <c r="J96" s="1"/>
      <c r="K96" s="1"/>
    </row>
    <row r="97" spans="1:11">
      <c r="A97" s="2"/>
      <c r="C97" s="5"/>
      <c r="D97" s="1"/>
      <c r="E97" s="1"/>
      <c r="F97" s="1"/>
      <c r="G97" s="1"/>
      <c r="H97" s="1"/>
      <c r="I97" s="1"/>
      <c r="J97" s="1"/>
      <c r="K97" s="1"/>
    </row>
    <row r="98" spans="1:11">
      <c r="A98" s="8"/>
      <c r="C98" s="5"/>
      <c r="D98" s="1"/>
      <c r="E98" s="1"/>
      <c r="F98" s="1"/>
      <c r="G98" s="1"/>
      <c r="H98" s="1"/>
      <c r="I98" s="1"/>
      <c r="J98" s="1"/>
      <c r="K98" s="1"/>
    </row>
    <row r="99" spans="1:11">
      <c r="A99" s="8"/>
      <c r="C99" s="5"/>
      <c r="D99" s="1"/>
      <c r="E99" s="1"/>
      <c r="F99" s="1"/>
      <c r="G99" s="1"/>
      <c r="H99" s="1"/>
      <c r="I99" s="1"/>
      <c r="J99" s="1"/>
      <c r="K99" s="1"/>
    </row>
    <row r="100" spans="1:11">
      <c r="A100" s="2"/>
      <c r="C100" s="5"/>
      <c r="D100" s="1"/>
      <c r="E100" s="1"/>
      <c r="F100" s="1"/>
      <c r="G100" s="1"/>
      <c r="H100" s="1"/>
      <c r="I100" s="1"/>
      <c r="J100" s="1"/>
      <c r="K100" s="1"/>
    </row>
    <row r="101" spans="1:11">
      <c r="A101" s="2"/>
      <c r="C101" s="5"/>
      <c r="D101" s="1"/>
      <c r="E101" s="1"/>
      <c r="F101" s="1"/>
      <c r="G101" s="1"/>
      <c r="H101" s="1"/>
      <c r="I101" s="1"/>
      <c r="J101" s="1"/>
      <c r="K101" s="1"/>
    </row>
    <row r="102" spans="1:11">
      <c r="A102" s="8"/>
      <c r="C102" s="5"/>
      <c r="D102" s="1"/>
      <c r="E102" s="1"/>
      <c r="F102" s="1"/>
      <c r="G102" s="1"/>
      <c r="H102" s="1"/>
      <c r="I102" s="1"/>
      <c r="J102" s="1"/>
      <c r="K102" s="1"/>
    </row>
    <row r="103" spans="1:11">
      <c r="A103" s="8"/>
      <c r="C103" s="5"/>
      <c r="D103" s="1"/>
      <c r="E103" s="1"/>
      <c r="F103" s="1"/>
      <c r="G103" s="1"/>
      <c r="H103" s="1"/>
      <c r="I103" s="1"/>
      <c r="J103" s="1"/>
      <c r="K103" s="1"/>
    </row>
    <row r="104" spans="1:11">
      <c r="A104" s="2"/>
      <c r="C104" s="5"/>
      <c r="D104" s="1"/>
      <c r="E104" s="1"/>
      <c r="F104" s="1"/>
      <c r="G104" s="1"/>
      <c r="H104" s="1"/>
      <c r="I104" s="1"/>
      <c r="J104" s="1"/>
      <c r="K104" s="1"/>
    </row>
    <row r="105" spans="1:11">
      <c r="A105" s="2"/>
      <c r="C105" s="5"/>
      <c r="D105" s="1"/>
      <c r="E105" s="1"/>
      <c r="F105" s="1"/>
      <c r="G105" s="1"/>
      <c r="H105" s="1"/>
      <c r="I105" s="1"/>
      <c r="J105" s="1"/>
      <c r="K105" s="1"/>
    </row>
    <row r="106" spans="1:11">
      <c r="A106" s="8"/>
      <c r="C106" s="5"/>
      <c r="D106" s="1"/>
      <c r="E106" s="1"/>
      <c r="F106" s="1"/>
      <c r="G106" s="1"/>
      <c r="H106" s="1"/>
      <c r="I106" s="1"/>
      <c r="J106" s="1"/>
      <c r="K106" s="1"/>
    </row>
    <row r="107" spans="1:11">
      <c r="A107" s="8"/>
      <c r="C107" s="5"/>
      <c r="D107" s="1"/>
      <c r="E107" s="1"/>
      <c r="F107" s="1"/>
      <c r="G107" s="1"/>
      <c r="H107" s="1"/>
      <c r="I107" s="1"/>
      <c r="J107" s="1"/>
      <c r="K107" s="1"/>
    </row>
    <row r="108" spans="1:11">
      <c r="A108" s="2"/>
      <c r="C108" s="5"/>
      <c r="D108" s="1"/>
      <c r="E108" s="1"/>
      <c r="F108" s="1"/>
      <c r="G108" s="1"/>
      <c r="H108" s="1"/>
      <c r="I108" s="1"/>
      <c r="J108" s="1"/>
      <c r="K108" s="1"/>
    </row>
    <row r="109" spans="1:11">
      <c r="A109" s="2"/>
      <c r="C109" s="5"/>
      <c r="D109" s="1"/>
      <c r="E109" s="1"/>
      <c r="F109" s="1"/>
      <c r="G109" s="1"/>
      <c r="H109" s="1"/>
      <c r="I109" s="1"/>
      <c r="J109" s="1"/>
      <c r="K109" s="1"/>
    </row>
    <row r="110" spans="1:11">
      <c r="A110" s="8"/>
      <c r="C110" s="5"/>
      <c r="D110" s="1"/>
      <c r="E110" s="1"/>
      <c r="F110" s="1"/>
      <c r="G110" s="1"/>
      <c r="H110" s="1"/>
      <c r="I110" s="1"/>
      <c r="J110" s="1"/>
      <c r="K110" s="1"/>
    </row>
    <row r="111" spans="1:11">
      <c r="A111" s="8"/>
      <c r="C111" s="5"/>
      <c r="D111" s="1"/>
      <c r="E111" s="1"/>
      <c r="F111" s="1"/>
      <c r="G111" s="1"/>
      <c r="H111" s="1"/>
      <c r="I111" s="1"/>
      <c r="J111" s="1"/>
      <c r="K111" s="1"/>
    </row>
    <row r="112" spans="1:11">
      <c r="A112" s="2"/>
      <c r="C112" s="5"/>
      <c r="D112" s="1"/>
      <c r="E112" s="1"/>
      <c r="F112" s="1"/>
      <c r="G112" s="1"/>
      <c r="H112" s="1"/>
      <c r="I112" s="1"/>
      <c r="J112" s="1"/>
      <c r="K112" s="1"/>
    </row>
    <row r="113" spans="1:11">
      <c r="A113" s="2"/>
      <c r="C113" s="5"/>
      <c r="D113" s="1"/>
      <c r="E113" s="1"/>
      <c r="F113" s="1"/>
      <c r="G113" s="1"/>
      <c r="H113" s="1"/>
      <c r="I113" s="1"/>
      <c r="J113" s="1"/>
      <c r="K113" s="1"/>
    </row>
    <row r="114" spans="1:11">
      <c r="A114" s="8"/>
      <c r="C114" s="5"/>
      <c r="D114" s="1"/>
      <c r="E114" s="1"/>
      <c r="F114" s="1"/>
      <c r="G114" s="1"/>
      <c r="H114" s="1"/>
      <c r="I114" s="1"/>
      <c r="J114" s="1"/>
      <c r="K114" s="1"/>
    </row>
    <row r="115" spans="1:11">
      <c r="A115" s="8"/>
      <c r="C115" s="5"/>
      <c r="D115" s="1"/>
      <c r="E115" s="1"/>
      <c r="F115" s="1"/>
      <c r="G115" s="1"/>
      <c r="H115" s="1"/>
      <c r="I115" s="1"/>
      <c r="J115" s="1"/>
      <c r="K115" s="1"/>
    </row>
    <row r="116" spans="1:11">
      <c r="A116" s="2"/>
      <c r="C116" s="5"/>
      <c r="D116" s="1"/>
      <c r="E116" s="1"/>
      <c r="F116" s="1"/>
      <c r="G116" s="1"/>
      <c r="H116" s="1"/>
      <c r="I116" s="1"/>
      <c r="J116" s="1"/>
      <c r="K116" s="1"/>
    </row>
    <row r="117" spans="1:11">
      <c r="A117" s="2"/>
      <c r="C117" s="5"/>
      <c r="D117" s="1"/>
      <c r="E117" s="1"/>
      <c r="F117" s="1"/>
      <c r="G117" s="1"/>
      <c r="H117" s="1"/>
      <c r="I117" s="1"/>
      <c r="J117" s="1"/>
      <c r="K117" s="1"/>
    </row>
    <row r="118" spans="1:11">
      <c r="A118" s="8"/>
      <c r="D118" s="1"/>
      <c r="E118" s="1"/>
      <c r="F118" s="1"/>
      <c r="G118" s="1"/>
      <c r="H118" s="1"/>
      <c r="I118" s="1"/>
      <c r="J118" s="1"/>
      <c r="K118" s="1"/>
    </row>
    <row r="119" spans="1:11">
      <c r="A119" s="8"/>
      <c r="D119" s="1"/>
      <c r="E119" s="1"/>
      <c r="F119" s="1"/>
      <c r="G119" s="1"/>
      <c r="H119" s="1"/>
      <c r="I119" s="1"/>
      <c r="J119" s="1"/>
      <c r="K119" s="1"/>
    </row>
    <row r="120" spans="1:11">
      <c r="A120" s="2"/>
      <c r="D120" s="1"/>
      <c r="E120" s="1"/>
      <c r="F120" s="1"/>
      <c r="G120" s="1"/>
      <c r="H120" s="1"/>
      <c r="I120" s="1"/>
      <c r="J120" s="1"/>
      <c r="K120" s="1"/>
    </row>
    <row r="121" spans="1:11">
      <c r="A121" s="2"/>
      <c r="D121" s="1"/>
      <c r="E121" s="1"/>
      <c r="F121" s="1"/>
      <c r="G121" s="1"/>
      <c r="H121" s="1"/>
      <c r="I121" s="1"/>
      <c r="J121" s="1"/>
      <c r="K121" s="1"/>
    </row>
    <row r="122" spans="1:11">
      <c r="A122" s="8"/>
      <c r="D122" s="1"/>
      <c r="E122" s="1"/>
      <c r="F122" s="1"/>
      <c r="G122" s="1"/>
      <c r="H122" s="1"/>
      <c r="I122" s="1"/>
      <c r="J122" s="1"/>
      <c r="K122" s="1"/>
    </row>
    <row r="123" spans="1:11">
      <c r="A123" s="8"/>
      <c r="D123" s="1"/>
      <c r="E123" s="1"/>
      <c r="F123" s="1"/>
      <c r="G123" s="1"/>
      <c r="H123" s="1"/>
      <c r="I123" s="1"/>
      <c r="J123" s="1"/>
      <c r="K123" s="1"/>
    </row>
    <row r="124" spans="1:11">
      <c r="A124" s="2"/>
      <c r="D124" s="1"/>
      <c r="E124" s="1"/>
      <c r="F124" s="1"/>
      <c r="G124" s="1"/>
      <c r="H124" s="1"/>
      <c r="I124" s="1"/>
      <c r="J124" s="1"/>
      <c r="K124" s="1"/>
    </row>
    <row r="125" spans="1:11">
      <c r="A125" s="2"/>
      <c r="D125" s="1"/>
      <c r="E125" s="1"/>
      <c r="F125" s="1"/>
      <c r="G125" s="1"/>
      <c r="H125" s="1"/>
      <c r="I125" s="1"/>
      <c r="J125" s="1"/>
      <c r="K125" s="1"/>
    </row>
    <row r="126" spans="1:11">
      <c r="A126" s="8"/>
      <c r="D126" s="1"/>
      <c r="E126" s="1"/>
      <c r="F126" s="1"/>
      <c r="G126" s="1"/>
      <c r="H126" s="1"/>
      <c r="I126" s="1"/>
      <c r="J126" s="1"/>
      <c r="K126" s="1"/>
    </row>
    <row r="127" spans="1:11">
      <c r="A127" s="8"/>
      <c r="D127" s="1"/>
      <c r="E127" s="1"/>
      <c r="F127" s="1"/>
      <c r="G127" s="1"/>
      <c r="H127" s="1"/>
      <c r="I127" s="1"/>
      <c r="J127" s="1"/>
      <c r="K127" s="1"/>
    </row>
    <row r="128" spans="1:11">
      <c r="A128" s="2"/>
      <c r="D128" s="1"/>
      <c r="E128" s="1"/>
      <c r="F128" s="1"/>
      <c r="G128" s="1"/>
      <c r="H128" s="1"/>
      <c r="I128" s="1"/>
      <c r="J128" s="1"/>
      <c r="K128" s="1"/>
    </row>
    <row r="129" spans="1:11">
      <c r="A129" s="2"/>
      <c r="D129" s="1"/>
      <c r="E129" s="1"/>
      <c r="F129" s="1"/>
      <c r="G129" s="1"/>
      <c r="H129" s="1"/>
      <c r="I129" s="1"/>
      <c r="J129" s="1"/>
      <c r="K129" s="1"/>
    </row>
    <row r="130" spans="1:11">
      <c r="A130" s="8"/>
      <c r="D130" s="1"/>
      <c r="E130" s="1"/>
      <c r="F130" s="1"/>
      <c r="G130" s="1"/>
      <c r="H130" s="1"/>
      <c r="I130" s="1"/>
      <c r="J130" s="1"/>
      <c r="K130" s="1"/>
    </row>
    <row r="131" spans="1:11">
      <c r="A131" s="8"/>
      <c r="D131" s="1"/>
      <c r="E131" s="1"/>
      <c r="F131" s="1"/>
      <c r="G131" s="1"/>
      <c r="H131" s="1"/>
      <c r="I131" s="1"/>
      <c r="J131" s="1"/>
      <c r="K131" s="1"/>
    </row>
    <row r="132" spans="1:11">
      <c r="A132" s="2"/>
      <c r="D132" s="1"/>
      <c r="E132" s="1"/>
      <c r="F132" s="1"/>
      <c r="G132" s="1"/>
      <c r="H132" s="1"/>
      <c r="I132" s="1"/>
      <c r="J132" s="1"/>
      <c r="K132" s="1"/>
    </row>
    <row r="133" spans="1:11">
      <c r="A133" s="2"/>
      <c r="D133" s="1"/>
      <c r="E133" s="1"/>
      <c r="F133" s="1"/>
      <c r="G133" s="1"/>
      <c r="H133" s="1"/>
      <c r="I133" s="1"/>
      <c r="J133" s="1"/>
      <c r="K133" s="1"/>
    </row>
    <row r="134" spans="1:11">
      <c r="A134" s="8"/>
      <c r="D134" s="1"/>
      <c r="E134" s="1"/>
      <c r="F134" s="1"/>
      <c r="G134" s="1"/>
      <c r="H134" s="1"/>
      <c r="I134" s="1"/>
      <c r="J134" s="1"/>
      <c r="K134" s="1"/>
    </row>
    <row r="135" spans="1:11">
      <c r="A135" s="8"/>
      <c r="D135" s="1"/>
      <c r="E135" s="1"/>
      <c r="F135" s="1"/>
      <c r="G135" s="1"/>
      <c r="H135" s="1"/>
      <c r="I135" s="1"/>
      <c r="J135" s="1"/>
      <c r="K135" s="1"/>
    </row>
    <row r="136" spans="1:11">
      <c r="A136" s="2"/>
      <c r="D136" s="1"/>
      <c r="E136" s="1"/>
      <c r="F136" s="1"/>
      <c r="G136" s="1"/>
      <c r="H136" s="1"/>
      <c r="I136" s="1"/>
      <c r="J136" s="1"/>
      <c r="K136" s="1"/>
    </row>
    <row r="137" spans="1:11">
      <c r="A137" s="2"/>
      <c r="D137" s="1"/>
      <c r="E137" s="1"/>
      <c r="F137" s="1"/>
      <c r="G137" s="1"/>
      <c r="H137" s="1"/>
      <c r="I137" s="1"/>
      <c r="J137" s="1"/>
      <c r="K137" s="1"/>
    </row>
    <row r="138" spans="1:11">
      <c r="A138" s="8"/>
      <c r="D138" s="1"/>
      <c r="E138" s="1"/>
      <c r="F138" s="1"/>
      <c r="G138" s="1"/>
      <c r="H138" s="1"/>
      <c r="I138" s="1"/>
      <c r="J138" s="1"/>
      <c r="K138" s="1"/>
    </row>
    <row r="139" spans="1:11">
      <c r="A139" s="8"/>
      <c r="D139" s="1"/>
      <c r="E139" s="1"/>
      <c r="F139" s="1"/>
      <c r="G139" s="1"/>
      <c r="H139" s="1"/>
      <c r="I139" s="1"/>
      <c r="J139" s="1"/>
      <c r="K139" s="1"/>
    </row>
    <row r="140" spans="1:11">
      <c r="A140" s="2"/>
      <c r="D140" s="1"/>
      <c r="E140" s="1"/>
      <c r="F140" s="1"/>
      <c r="G140" s="1"/>
      <c r="H140" s="1"/>
      <c r="I140" s="1"/>
      <c r="J140" s="1"/>
      <c r="K140" s="1"/>
    </row>
    <row r="141" spans="1:11">
      <c r="A141" s="2"/>
      <c r="D141" s="1"/>
      <c r="E141" s="1"/>
      <c r="F141" s="1"/>
      <c r="G141" s="1"/>
      <c r="H141" s="1"/>
      <c r="I141" s="1"/>
      <c r="J141" s="1"/>
      <c r="K141" s="1"/>
    </row>
    <row r="142" spans="1:11">
      <c r="A142" s="8"/>
      <c r="D142" s="1"/>
      <c r="E142" s="1"/>
      <c r="F142" s="1"/>
      <c r="G142" s="1"/>
      <c r="H142" s="1"/>
      <c r="I142" s="1"/>
      <c r="J142" s="1"/>
      <c r="K142" s="1"/>
    </row>
    <row r="143" spans="1:11">
      <c r="A143" s="8"/>
      <c r="D143" s="1"/>
      <c r="E143" s="1"/>
      <c r="F143" s="1"/>
      <c r="G143" s="1"/>
      <c r="H143" s="1"/>
      <c r="I143" s="1"/>
      <c r="J143" s="1"/>
      <c r="K143" s="1"/>
    </row>
    <row r="144" spans="1:11">
      <c r="A144" s="2"/>
      <c r="D144" s="1"/>
      <c r="E144" s="1"/>
      <c r="F144" s="1"/>
      <c r="G144" s="1"/>
      <c r="H144" s="1"/>
      <c r="I144" s="1"/>
      <c r="J144" s="1"/>
      <c r="K144" s="1"/>
    </row>
    <row r="145" spans="1:11">
      <c r="A145" s="2"/>
      <c r="D145" s="1"/>
      <c r="E145" s="1"/>
      <c r="F145" s="1"/>
      <c r="G145" s="1"/>
      <c r="H145" s="1"/>
      <c r="I145" s="1"/>
      <c r="J145" s="1"/>
      <c r="K145" s="1"/>
    </row>
    <row r="146" spans="1:11">
      <c r="A146" s="8"/>
      <c r="D146" s="1"/>
      <c r="E146" s="1"/>
      <c r="F146" s="1"/>
      <c r="G146" s="1"/>
      <c r="H146" s="1"/>
      <c r="I146" s="1"/>
      <c r="J146" s="1"/>
      <c r="K146" s="1"/>
    </row>
    <row r="147" spans="1:11">
      <c r="A147" s="8"/>
      <c r="D147" s="1"/>
      <c r="E147" s="1"/>
      <c r="F147" s="1"/>
      <c r="G147" s="1"/>
      <c r="H147" s="1"/>
      <c r="I147" s="1"/>
      <c r="J147" s="1"/>
      <c r="K147" s="1"/>
    </row>
    <row r="148" spans="1:11">
      <c r="A148" s="2"/>
      <c r="D148" s="1"/>
      <c r="E148" s="1"/>
      <c r="F148" s="1"/>
      <c r="G148" s="1"/>
      <c r="H148" s="1"/>
      <c r="I148" s="1"/>
      <c r="J148" s="1"/>
      <c r="K148" s="1"/>
    </row>
    <row r="149" spans="1:11">
      <c r="A149" s="2"/>
      <c r="D149" s="1"/>
      <c r="E149" s="1"/>
      <c r="F149" s="1"/>
      <c r="G149" s="1"/>
      <c r="H149" s="1"/>
      <c r="I149" s="1"/>
      <c r="J149" s="1"/>
      <c r="K149" s="1"/>
    </row>
    <row r="150" spans="1:11">
      <c r="A150" s="8"/>
      <c r="D150" s="1"/>
      <c r="E150" s="1"/>
      <c r="F150" s="1"/>
      <c r="G150" s="1"/>
      <c r="H150" s="1"/>
      <c r="I150" s="1"/>
      <c r="J150" s="1"/>
      <c r="K150" s="1"/>
    </row>
    <row r="151" spans="1:11">
      <c r="A151" s="8"/>
      <c r="D151" s="1"/>
      <c r="E151" s="1"/>
      <c r="F151" s="1"/>
      <c r="G151" s="1"/>
      <c r="H151" s="1"/>
      <c r="I151" s="1"/>
      <c r="J151" s="1"/>
      <c r="K151" s="1"/>
    </row>
    <row r="152" spans="1:11">
      <c r="A152" s="2"/>
      <c r="D152" s="1"/>
      <c r="E152" s="1"/>
      <c r="F152" s="1"/>
      <c r="G152" s="1"/>
      <c r="H152" s="1"/>
      <c r="I152" s="1"/>
      <c r="J152" s="1"/>
      <c r="K152" s="1"/>
    </row>
    <row r="153" spans="1:11">
      <c r="A153" s="2"/>
      <c r="D153" s="1"/>
      <c r="E153" s="1"/>
      <c r="F153" s="1"/>
      <c r="G153" s="1"/>
      <c r="H153" s="1"/>
      <c r="I153" s="1"/>
      <c r="J153" s="1"/>
      <c r="K153" s="1"/>
    </row>
    <row r="154" spans="1:11">
      <c r="A154" s="8"/>
      <c r="D154" s="1"/>
      <c r="E154" s="1"/>
      <c r="F154" s="1"/>
      <c r="G154" s="1"/>
      <c r="H154" s="1"/>
      <c r="I154" s="1"/>
      <c r="J154" s="1"/>
      <c r="K154" s="1"/>
    </row>
    <row r="155" spans="1:11">
      <c r="A155" s="8"/>
      <c r="D155" s="1"/>
      <c r="E155" s="1"/>
      <c r="F155" s="1"/>
      <c r="G155" s="1"/>
      <c r="H155" s="1"/>
      <c r="I155" s="1"/>
      <c r="J155" s="1"/>
      <c r="K155" s="1"/>
    </row>
    <row r="156" spans="1:11">
      <c r="A156" s="2"/>
      <c r="D156" s="1"/>
      <c r="E156" s="1"/>
      <c r="F156" s="1"/>
      <c r="G156" s="1"/>
      <c r="H156" s="1"/>
      <c r="I156" s="1"/>
      <c r="J156" s="1"/>
      <c r="K156" s="1"/>
    </row>
    <row r="157" spans="1:11">
      <c r="A157" s="2"/>
      <c r="D157" s="1"/>
      <c r="E157" s="1"/>
      <c r="F157" s="1"/>
      <c r="G157" s="1"/>
      <c r="H157" s="1"/>
      <c r="I157" s="1"/>
      <c r="J157" s="1"/>
      <c r="K157" s="1"/>
    </row>
    <row r="158" spans="1:11">
      <c r="A158" s="8"/>
      <c r="D158" s="1"/>
      <c r="E158" s="1"/>
      <c r="F158" s="1"/>
      <c r="G158" s="1"/>
      <c r="H158" s="1"/>
      <c r="I158" s="1"/>
      <c r="J158" s="1"/>
      <c r="K158" s="1"/>
    </row>
    <row r="159" spans="1:11">
      <c r="A159" s="8"/>
      <c r="D159" s="1"/>
      <c r="E159" s="1"/>
      <c r="F159" s="1"/>
      <c r="G159" s="1"/>
      <c r="H159" s="1"/>
      <c r="I159" s="1"/>
      <c r="J159" s="1"/>
      <c r="K159" s="1"/>
    </row>
    <row r="160" spans="1:11">
      <c r="A160" s="2"/>
      <c r="D160" s="1"/>
      <c r="E160" s="1"/>
      <c r="F160" s="1"/>
      <c r="G160" s="1"/>
      <c r="H160" s="1"/>
      <c r="I160" s="1"/>
      <c r="J160" s="1"/>
      <c r="K160" s="1"/>
    </row>
    <row r="161" spans="1:11">
      <c r="A161" s="2"/>
      <c r="D161" s="1"/>
      <c r="E161" s="1"/>
      <c r="F161" s="1"/>
      <c r="G161" s="1"/>
      <c r="H161" s="1"/>
      <c r="I161" s="1"/>
      <c r="J161" s="1"/>
      <c r="K161" s="1"/>
    </row>
    <row r="162" spans="1:11">
      <c r="A162" s="8"/>
      <c r="D162" s="1"/>
      <c r="E162" s="1"/>
      <c r="F162" s="1"/>
      <c r="G162" s="1"/>
      <c r="H162" s="1"/>
      <c r="I162" s="1"/>
      <c r="J162" s="1"/>
      <c r="K162" s="1"/>
    </row>
    <row r="163" spans="1:11">
      <c r="A163" s="8"/>
      <c r="D163" s="1"/>
      <c r="E163" s="1"/>
      <c r="F163" s="1"/>
      <c r="G163" s="1"/>
      <c r="H163" s="1"/>
      <c r="I163" s="1"/>
      <c r="J163" s="1"/>
      <c r="K163" s="1"/>
    </row>
    <row r="164" spans="1:11">
      <c r="A164" s="2"/>
      <c r="D164" s="1"/>
      <c r="E164" s="1"/>
      <c r="F164" s="1"/>
      <c r="G164" s="1"/>
      <c r="H164" s="1"/>
      <c r="I164" s="1"/>
      <c r="J164" s="1"/>
      <c r="K164" s="1"/>
    </row>
    <row r="165" spans="1:11">
      <c r="A165" s="2"/>
      <c r="D165" s="1"/>
      <c r="E165" s="1"/>
      <c r="F165" s="1"/>
      <c r="G165" s="1"/>
      <c r="H165" s="1"/>
      <c r="I165" s="1"/>
      <c r="J165" s="1"/>
      <c r="K165" s="1"/>
    </row>
    <row r="166" spans="1:11">
      <c r="A166" s="8"/>
      <c r="D166" s="1"/>
      <c r="E166" s="1"/>
      <c r="F166" s="1"/>
      <c r="G166" s="1"/>
      <c r="H166" s="1"/>
      <c r="I166" s="1"/>
      <c r="J166" s="1"/>
      <c r="K166" s="1"/>
    </row>
    <row r="167" spans="1:11">
      <c r="A167" s="8"/>
      <c r="D167" s="1"/>
      <c r="E167" s="1"/>
      <c r="F167" s="1"/>
      <c r="G167" s="1"/>
      <c r="H167" s="1"/>
      <c r="I167" s="1"/>
      <c r="J167" s="1"/>
      <c r="K167" s="1"/>
    </row>
    <row r="168" spans="1:11">
      <c r="A168" s="2"/>
      <c r="D168" s="1"/>
      <c r="E168" s="1"/>
      <c r="F168" s="1"/>
      <c r="G168" s="1"/>
      <c r="H168" s="1"/>
      <c r="I168" s="1"/>
      <c r="J168" s="1"/>
      <c r="K168" s="1"/>
    </row>
    <row r="169" spans="1:11">
      <c r="A169" s="2"/>
      <c r="D169" s="1"/>
      <c r="E169" s="1"/>
      <c r="F169" s="1"/>
      <c r="G169" s="1"/>
      <c r="H169" s="1"/>
      <c r="I169" s="1"/>
      <c r="J169" s="1"/>
      <c r="K169" s="1"/>
    </row>
    <row r="170" spans="1:11">
      <c r="A170" s="8"/>
      <c r="D170" s="1"/>
      <c r="E170" s="1"/>
      <c r="F170" s="1"/>
      <c r="G170" s="1"/>
      <c r="H170" s="1"/>
      <c r="I170" s="1"/>
      <c r="J170" s="1"/>
      <c r="K170" s="1"/>
    </row>
    <row r="171" spans="1:11">
      <c r="A171" s="8"/>
      <c r="D171" s="1"/>
      <c r="E171" s="1"/>
      <c r="F171" s="1"/>
      <c r="G171" s="1"/>
      <c r="H171" s="1"/>
      <c r="I171" s="1"/>
      <c r="J171" s="1"/>
      <c r="K171" s="1"/>
    </row>
    <row r="172" spans="1:11">
      <c r="D172" s="1"/>
      <c r="E172" s="1"/>
      <c r="F172" s="1"/>
      <c r="G172" s="1"/>
      <c r="H172" s="1"/>
      <c r="I172" s="1"/>
      <c r="J172" s="1"/>
      <c r="K172" s="1"/>
    </row>
    <row r="173" spans="1:11">
      <c r="D173" s="1"/>
      <c r="E173" s="1"/>
      <c r="F173" s="1"/>
      <c r="G173" s="1"/>
      <c r="H173" s="1"/>
      <c r="I173" s="1"/>
      <c r="J173" s="1"/>
      <c r="K173" s="1"/>
    </row>
    <row r="174" spans="1:11">
      <c r="D174" s="1"/>
      <c r="E174" s="1"/>
      <c r="F174" s="1"/>
      <c r="G174" s="1"/>
      <c r="H174" s="1"/>
      <c r="I174" s="1"/>
      <c r="J174" s="1"/>
      <c r="K174" s="1"/>
    </row>
    <row r="175" spans="1:11">
      <c r="D175" s="1"/>
      <c r="E175" s="1"/>
      <c r="F175" s="1"/>
      <c r="G175" s="1"/>
      <c r="H175" s="1"/>
      <c r="I175" s="1"/>
      <c r="J175" s="1"/>
      <c r="K175" s="1"/>
    </row>
    <row r="176" spans="1:11">
      <c r="D176" s="1"/>
      <c r="E176" s="1"/>
      <c r="F176" s="1"/>
      <c r="G176" s="1"/>
      <c r="H176" s="1"/>
      <c r="I176" s="1"/>
      <c r="J176" s="1"/>
      <c r="K176" s="1"/>
    </row>
    <row r="177" spans="4:11">
      <c r="D177" s="1"/>
      <c r="E177" s="1"/>
      <c r="F177" s="1"/>
      <c r="G177" s="1"/>
      <c r="H177" s="1"/>
      <c r="I177" s="1"/>
      <c r="J177" s="1"/>
      <c r="K177" s="1"/>
    </row>
    <row r="178" spans="4:11">
      <c r="D178" s="1"/>
      <c r="E178" s="1"/>
      <c r="F178" s="1"/>
      <c r="G178" s="1"/>
      <c r="H178" s="1"/>
      <c r="I178" s="1"/>
      <c r="J178" s="1"/>
      <c r="K178" s="1"/>
    </row>
    <row r="179" spans="4:11">
      <c r="D179" s="1"/>
      <c r="E179" s="1"/>
      <c r="F179" s="1"/>
      <c r="G179" s="1"/>
      <c r="H179" s="1"/>
      <c r="I179" s="1"/>
      <c r="J179" s="1"/>
      <c r="K179" s="1"/>
    </row>
    <row r="180" spans="4:11">
      <c r="D180" s="1"/>
      <c r="E180" s="1"/>
      <c r="F180" s="1"/>
      <c r="G180" s="1"/>
      <c r="H180" s="1"/>
      <c r="I180" s="1"/>
      <c r="J180" s="1"/>
      <c r="K180" s="1"/>
    </row>
    <row r="181" spans="4:11">
      <c r="D181" s="1"/>
      <c r="E181" s="1"/>
      <c r="F181" s="1"/>
      <c r="G181" s="1"/>
      <c r="H181" s="1"/>
      <c r="I181" s="1"/>
      <c r="J181" s="1"/>
      <c r="K181" s="1"/>
    </row>
    <row r="182" spans="4:11">
      <c r="D182" s="1"/>
      <c r="E182" s="1"/>
      <c r="F182" s="1"/>
      <c r="G182" s="1"/>
      <c r="H182" s="1"/>
      <c r="I182" s="1"/>
      <c r="J182" s="1"/>
      <c r="K182" s="1"/>
    </row>
    <row r="183" spans="4:11">
      <c r="D183" s="1"/>
      <c r="E183" s="1"/>
      <c r="F183" s="1"/>
      <c r="G183" s="1"/>
      <c r="H183" s="1"/>
      <c r="I183" s="1"/>
      <c r="J183" s="1"/>
      <c r="K183" s="1"/>
    </row>
    <row r="184" spans="4:11">
      <c r="D184" s="1"/>
      <c r="E184" s="1"/>
      <c r="F184" s="1"/>
      <c r="G184" s="1"/>
      <c r="H184" s="1"/>
      <c r="I184" s="1"/>
      <c r="J184" s="1"/>
      <c r="K184" s="1"/>
    </row>
    <row r="185" spans="4:11">
      <c r="D185" s="1"/>
      <c r="E185" s="1"/>
      <c r="F185" s="1"/>
      <c r="G185" s="1"/>
      <c r="H185" s="1"/>
      <c r="I185" s="1"/>
      <c r="J185" s="1"/>
      <c r="K185" s="1"/>
    </row>
    <row r="186" spans="4:11">
      <c r="D186" s="1"/>
      <c r="E186" s="1"/>
      <c r="F186" s="1"/>
      <c r="G186" s="1"/>
      <c r="H186" s="1"/>
      <c r="I186" s="1"/>
      <c r="J186" s="1"/>
      <c r="K186" s="1"/>
    </row>
    <row r="187" spans="4:11">
      <c r="D187" s="1"/>
      <c r="E187" s="1"/>
      <c r="F187" s="1"/>
      <c r="G187" s="1"/>
      <c r="H187" s="1"/>
      <c r="I187" s="1"/>
      <c r="J187" s="1"/>
      <c r="K187" s="1"/>
    </row>
    <row r="188" spans="4:11">
      <c r="D188" s="1"/>
      <c r="E188" s="1"/>
      <c r="F188" s="1"/>
      <c r="G188" s="1"/>
      <c r="H188" s="1"/>
      <c r="I188" s="1"/>
      <c r="J188" s="1"/>
      <c r="K188" s="1"/>
    </row>
    <row r="189" spans="4:11">
      <c r="D189" s="1"/>
      <c r="E189" s="1"/>
      <c r="F189" s="1"/>
      <c r="G189" s="1"/>
      <c r="H189" s="1"/>
      <c r="I189" s="1"/>
      <c r="J189" s="1"/>
      <c r="K189" s="1"/>
    </row>
    <row r="190" spans="4:11">
      <c r="D190" s="1"/>
      <c r="E190" s="1"/>
      <c r="F190" s="1"/>
      <c r="G190" s="1"/>
      <c r="H190" s="1"/>
      <c r="I190" s="1"/>
      <c r="J190" s="1"/>
      <c r="K190" s="1"/>
    </row>
    <row r="191" spans="4:11">
      <c r="D191" s="1"/>
      <c r="E191" s="1"/>
      <c r="F191" s="1"/>
      <c r="G191" s="1"/>
      <c r="H191" s="1"/>
      <c r="I191" s="1"/>
      <c r="J191" s="1"/>
      <c r="K191" s="1"/>
    </row>
    <row r="192" spans="4:11">
      <c r="D192" s="1"/>
      <c r="E192" s="1"/>
      <c r="F192" s="1"/>
      <c r="G192" s="1"/>
      <c r="H192" s="1"/>
      <c r="I192" s="1"/>
      <c r="J192" s="1"/>
      <c r="K192" s="1"/>
    </row>
    <row r="193" spans="4:11">
      <c r="D193" s="1"/>
      <c r="E193" s="1"/>
      <c r="F193" s="1"/>
      <c r="G193" s="1"/>
      <c r="H193" s="1"/>
      <c r="I193" s="1"/>
      <c r="J193" s="1"/>
      <c r="K193" s="1"/>
    </row>
    <row r="194" spans="4:11">
      <c r="D194" s="1"/>
      <c r="E194" s="1"/>
      <c r="F194" s="1"/>
      <c r="G194" s="1"/>
      <c r="H194" s="1"/>
      <c r="I194" s="1"/>
      <c r="J194" s="1"/>
      <c r="K194" s="1"/>
    </row>
    <row r="195" spans="4:11">
      <c r="D195" s="1"/>
      <c r="E195" s="1"/>
      <c r="F195" s="1"/>
      <c r="G195" s="1"/>
      <c r="H195" s="1"/>
      <c r="I195" s="1"/>
      <c r="J195" s="1"/>
      <c r="K195" s="1"/>
    </row>
    <row r="196" spans="4:11">
      <c r="D196" s="1"/>
      <c r="E196" s="1"/>
      <c r="F196" s="1"/>
      <c r="G196" s="1"/>
      <c r="H196" s="1"/>
      <c r="I196" s="1"/>
      <c r="J196" s="1"/>
      <c r="K196" s="1"/>
    </row>
    <row r="197" spans="4:11">
      <c r="D197" s="1"/>
      <c r="E197" s="1"/>
      <c r="F197" s="1"/>
      <c r="G197" s="1"/>
      <c r="H197" s="1"/>
      <c r="I197" s="1"/>
      <c r="J197" s="1"/>
      <c r="K197" s="1"/>
    </row>
    <row r="198" spans="4:11">
      <c r="D198" s="1"/>
      <c r="E198" s="1"/>
      <c r="F198" s="1"/>
      <c r="G198" s="1"/>
      <c r="H198" s="1"/>
      <c r="I198" s="1"/>
      <c r="J198" s="1"/>
      <c r="K198" s="1"/>
    </row>
    <row r="199" spans="4:11">
      <c r="D199" s="1"/>
      <c r="E199" s="1"/>
      <c r="F199" s="1"/>
      <c r="G199" s="1"/>
      <c r="H199" s="1"/>
      <c r="I199" s="1"/>
      <c r="J199" s="1"/>
      <c r="K199" s="1"/>
    </row>
  </sheetData>
  <mergeCells count="14">
    <mergeCell ref="A1:I1"/>
    <mergeCell ref="A47:I47"/>
    <mergeCell ref="A6:I6"/>
    <mergeCell ref="A14:I14"/>
    <mergeCell ref="A29:I29"/>
    <mergeCell ref="H3:I3"/>
    <mergeCell ref="A35:I35"/>
    <mergeCell ref="A5:C5"/>
    <mergeCell ref="A72:H72"/>
    <mergeCell ref="A69:B69"/>
    <mergeCell ref="A71:F71"/>
    <mergeCell ref="A70:D70"/>
    <mergeCell ref="A74:I74"/>
    <mergeCell ref="A73:H7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2013-05-13T09:54:55Z</cp:lastPrinted>
  <dcterms:created xsi:type="dcterms:W3CDTF">2013-05-08T08:03:21Z</dcterms:created>
  <dcterms:modified xsi:type="dcterms:W3CDTF">2013-08-14T07:33:29Z</dcterms:modified>
</cp:coreProperties>
</file>